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105" windowWidth="15180" windowHeight="8835"/>
  </bookViews>
  <sheets>
    <sheet name="титул" sheetId="2" r:id="rId1"/>
    <sheet name="свод" sheetId="7" r:id="rId2"/>
    <sheet name="График" sheetId="8" r:id="rId3"/>
    <sheet name="пояснит записка" sheetId="3" r:id="rId4"/>
    <sheet name="план " sheetId="5" r:id="rId5"/>
    <sheet name="вариативка " sheetId="9" r:id="rId6"/>
    <sheet name="кабинеты" sheetId="4" r:id="rId7"/>
  </sheets>
  <definedNames>
    <definedName name="_xlnm.Print_Area" localSheetId="5">'вариативка '!$A$1:$D$16</definedName>
    <definedName name="_xlnm.Print_Area" localSheetId="4">'план '!$A$1:$S$73</definedName>
  </definedNames>
  <calcPr calcId="145621"/>
</workbook>
</file>

<file path=xl/calcChain.xml><?xml version="1.0" encoding="utf-8"?>
<calcChain xmlns="http://schemas.openxmlformats.org/spreadsheetml/2006/main">
  <c r="C15" i="9" l="1"/>
  <c r="I42" i="5" l="1"/>
  <c r="G42" i="5" s="1"/>
  <c r="H18" i="5"/>
  <c r="H22" i="5"/>
  <c r="H27" i="5"/>
  <c r="H32" i="5"/>
  <c r="H45" i="5"/>
  <c r="H49" i="5"/>
  <c r="J32" i="5" l="1"/>
  <c r="K32" i="5"/>
  <c r="L32" i="5"/>
  <c r="M32" i="5"/>
  <c r="N32" i="5"/>
  <c r="O32" i="5"/>
  <c r="P32" i="5"/>
  <c r="Q32" i="5"/>
  <c r="R32" i="5"/>
  <c r="S32" i="5"/>
  <c r="I43" i="5"/>
  <c r="G43" i="5" s="1"/>
  <c r="K60" i="5" l="1"/>
  <c r="L60" i="5"/>
  <c r="M60" i="5"/>
  <c r="N60" i="5"/>
  <c r="P60" i="5"/>
  <c r="Q60" i="5"/>
  <c r="R60" i="5"/>
  <c r="S60" i="5"/>
  <c r="O60" i="5"/>
  <c r="P68" i="5"/>
  <c r="Q68" i="5"/>
  <c r="R68" i="5"/>
  <c r="S68" i="5"/>
  <c r="O68" i="5"/>
  <c r="I61" i="5"/>
  <c r="G61" i="5" s="1"/>
  <c r="T72" i="5" l="1"/>
  <c r="T73" i="5"/>
  <c r="T71" i="5"/>
  <c r="C31" i="5"/>
  <c r="D31" i="5"/>
  <c r="E31" i="5"/>
  <c r="L49" i="5"/>
  <c r="M49" i="5"/>
  <c r="N49" i="5"/>
  <c r="O49" i="5"/>
  <c r="P49" i="5"/>
  <c r="R49" i="5"/>
  <c r="S49" i="5"/>
  <c r="Q49" i="5"/>
  <c r="Q45" i="5"/>
  <c r="P69" i="5"/>
  <c r="Q69" i="5"/>
  <c r="R69" i="5"/>
  <c r="S69" i="5"/>
  <c r="O69" i="5"/>
  <c r="N68" i="5"/>
  <c r="C7" i="5"/>
  <c r="D7" i="5"/>
  <c r="E7" i="5"/>
  <c r="R56" i="5"/>
  <c r="M69" i="5"/>
  <c r="N69" i="5"/>
  <c r="L68" i="5"/>
  <c r="M68" i="5"/>
  <c r="L69" i="5"/>
  <c r="M8" i="5"/>
  <c r="M22" i="5"/>
  <c r="N8" i="5"/>
  <c r="N22" i="5"/>
  <c r="O22" i="5"/>
  <c r="P27" i="5"/>
  <c r="P22" i="5"/>
  <c r="Q22" i="5"/>
  <c r="R27" i="5"/>
  <c r="R22" i="5"/>
  <c r="S22" i="5"/>
  <c r="L8" i="5"/>
  <c r="L22" i="5"/>
  <c r="O45" i="5"/>
  <c r="P45" i="5"/>
  <c r="R45" i="5"/>
  <c r="S56" i="5"/>
  <c r="C6" i="8"/>
  <c r="D6" i="8" s="1"/>
  <c r="E6" i="8" s="1"/>
  <c r="F6" i="8" s="1"/>
  <c r="G6" i="8" s="1"/>
  <c r="H6" i="8" s="1"/>
  <c r="I6" i="8" s="1"/>
  <c r="J6" i="8" s="1"/>
  <c r="K6" i="8" s="1"/>
  <c r="L6" i="8" s="1"/>
  <c r="M6" i="8" s="1"/>
  <c r="N6" i="8" s="1"/>
  <c r="O6" i="8" s="1"/>
  <c r="P6" i="8" s="1"/>
  <c r="Q6" i="8" s="1"/>
  <c r="R6" i="8" s="1"/>
  <c r="S6" i="8" s="1"/>
  <c r="T6" i="8" s="1"/>
  <c r="U6" i="8" s="1"/>
  <c r="V6" i="8" s="1"/>
  <c r="W6" i="8" s="1"/>
  <c r="X6" i="8" s="1"/>
  <c r="Y6" i="8" s="1"/>
  <c r="Z6" i="8" s="1"/>
  <c r="AA6" i="8" s="1"/>
  <c r="AB6" i="8" s="1"/>
  <c r="AC6" i="8" s="1"/>
  <c r="AD6" i="8" s="1"/>
  <c r="AE6" i="8" s="1"/>
  <c r="AF6" i="8" s="1"/>
  <c r="AG6" i="8" s="1"/>
  <c r="AH6" i="8" s="1"/>
  <c r="AI6" i="8" s="1"/>
  <c r="AJ6" i="8" s="1"/>
  <c r="AK6" i="8" s="1"/>
  <c r="AL6" i="8" s="1"/>
  <c r="AM6" i="8" s="1"/>
  <c r="AN6" i="8" s="1"/>
  <c r="AO6" i="8" s="1"/>
  <c r="AP6" i="8" s="1"/>
  <c r="AQ6" i="8" s="1"/>
  <c r="AR6" i="8" s="1"/>
  <c r="AS6" i="8" s="1"/>
  <c r="AT6" i="8" s="1"/>
  <c r="AU6" i="8" s="1"/>
  <c r="AV6" i="8" s="1"/>
  <c r="AW6" i="8" s="1"/>
  <c r="AX6" i="8" s="1"/>
  <c r="AY6" i="8" s="1"/>
  <c r="AZ6" i="8" s="1"/>
  <c r="BA6" i="8" s="1"/>
  <c r="I51" i="5"/>
  <c r="G51" i="5" s="1"/>
  <c r="I52" i="5"/>
  <c r="G52" i="5" s="1"/>
  <c r="I53" i="5"/>
  <c r="G53" i="5" s="1"/>
  <c r="I54" i="5"/>
  <c r="G54" i="5" s="1"/>
  <c r="I55" i="5"/>
  <c r="G55" i="5" s="1"/>
  <c r="I50" i="5"/>
  <c r="G50" i="5" s="1"/>
  <c r="I38" i="5"/>
  <c r="I47" i="5"/>
  <c r="G47" i="5" s="1"/>
  <c r="I48" i="5"/>
  <c r="G48" i="5"/>
  <c r="I46" i="5"/>
  <c r="I34" i="5"/>
  <c r="G34" i="5" s="1"/>
  <c r="I35" i="5"/>
  <c r="G35" i="5" s="1"/>
  <c r="I36" i="5"/>
  <c r="G36" i="5" s="1"/>
  <c r="I37" i="5"/>
  <c r="G37" i="5" s="1"/>
  <c r="I39" i="5"/>
  <c r="G39" i="5" s="1"/>
  <c r="I40" i="5"/>
  <c r="G40" i="5" s="1"/>
  <c r="I41" i="5"/>
  <c r="I33" i="5"/>
  <c r="G33" i="5" s="1"/>
  <c r="I29" i="5"/>
  <c r="G29" i="5" s="1"/>
  <c r="I30" i="5"/>
  <c r="I28" i="5"/>
  <c r="I24" i="5"/>
  <c r="G24" i="5" s="1"/>
  <c r="I25" i="5"/>
  <c r="G25" i="5" s="1"/>
  <c r="I26" i="5"/>
  <c r="G26" i="5" s="1"/>
  <c r="I23" i="5"/>
  <c r="G23" i="5" s="1"/>
  <c r="I10" i="5"/>
  <c r="I13" i="5"/>
  <c r="G13" i="5" s="1"/>
  <c r="I16" i="5"/>
  <c r="I11" i="5"/>
  <c r="G11" i="5" s="1"/>
  <c r="I12" i="5"/>
  <c r="G12" i="5" s="1"/>
  <c r="I14" i="5"/>
  <c r="G14" i="5" s="1"/>
  <c r="I15" i="5"/>
  <c r="G15" i="5" s="1"/>
  <c r="I17" i="5"/>
  <c r="G17" i="5" s="1"/>
  <c r="I9" i="5"/>
  <c r="G10" i="5"/>
  <c r="G16" i="5"/>
  <c r="L18" i="5"/>
  <c r="L7" i="5" s="1"/>
  <c r="M18" i="5"/>
  <c r="M7" i="5" s="1"/>
  <c r="N18" i="5"/>
  <c r="O18" i="5"/>
  <c r="P18" i="5"/>
  <c r="Q18" i="5"/>
  <c r="R18" i="5"/>
  <c r="S18" i="5"/>
  <c r="I19" i="5"/>
  <c r="G19" i="5"/>
  <c r="I20" i="5"/>
  <c r="G20" i="5" s="1"/>
  <c r="I21" i="5"/>
  <c r="G21" i="5"/>
  <c r="I18" i="5"/>
  <c r="G18" i="5" s="1"/>
  <c r="G28" i="5"/>
  <c r="H60" i="5"/>
  <c r="I60" i="5"/>
  <c r="G38" i="5"/>
  <c r="G46" i="5"/>
  <c r="I57" i="5"/>
  <c r="H57" i="5" s="1"/>
  <c r="H56" i="5" s="1"/>
  <c r="I58" i="5"/>
  <c r="G58" i="5" s="1"/>
  <c r="I59" i="5"/>
  <c r="G59" i="5" s="1"/>
  <c r="I62" i="5"/>
  <c r="G62" i="5" s="1"/>
  <c r="I5" i="7"/>
  <c r="I6" i="7"/>
  <c r="I7" i="7"/>
  <c r="I9" i="7" s="1"/>
  <c r="I8" i="7"/>
  <c r="B9" i="7"/>
  <c r="C9" i="7"/>
  <c r="D9" i="7"/>
  <c r="E9" i="7"/>
  <c r="F9" i="7"/>
  <c r="G9" i="7"/>
  <c r="H9" i="7"/>
  <c r="J60" i="5"/>
  <c r="Q56" i="5"/>
  <c r="P56" i="5"/>
  <c r="P44" i="5"/>
  <c r="O56" i="5"/>
  <c r="N56" i="5"/>
  <c r="M56" i="5"/>
  <c r="L56" i="5"/>
  <c r="K56" i="5"/>
  <c r="J56" i="5"/>
  <c r="K49" i="5"/>
  <c r="J49" i="5"/>
  <c r="S45" i="5"/>
  <c r="N45" i="5"/>
  <c r="M45" i="5"/>
  <c r="L45" i="5"/>
  <c r="L44" i="5" s="1"/>
  <c r="K45" i="5"/>
  <c r="J45" i="5"/>
  <c r="S27" i="5"/>
  <c r="Q27" i="5"/>
  <c r="O27" i="5"/>
  <c r="N27" i="5"/>
  <c r="M27" i="5"/>
  <c r="L27" i="5"/>
  <c r="K27" i="5"/>
  <c r="J27" i="5"/>
  <c r="K22" i="5"/>
  <c r="J22" i="5"/>
  <c r="K18" i="5"/>
  <c r="J18" i="5"/>
  <c r="S8" i="5"/>
  <c r="R8" i="5"/>
  <c r="Q8" i="5"/>
  <c r="P8" i="5"/>
  <c r="O8" i="5"/>
  <c r="O7" i="5" s="1"/>
  <c r="K8" i="5"/>
  <c r="J8" i="5"/>
  <c r="H8" i="5"/>
  <c r="S7" i="5"/>
  <c r="M44" i="5" l="1"/>
  <c r="M31" i="5" s="1"/>
  <c r="H44" i="5"/>
  <c r="H31" i="5" s="1"/>
  <c r="C63" i="5"/>
  <c r="K44" i="5"/>
  <c r="K31" i="5" s="1"/>
  <c r="I32" i="5"/>
  <c r="T68" i="5"/>
  <c r="G57" i="5"/>
  <c r="H7" i="5"/>
  <c r="K7" i="5"/>
  <c r="R7" i="5"/>
  <c r="G60" i="5"/>
  <c r="N7" i="5"/>
  <c r="N67" i="5" s="1"/>
  <c r="N64" i="5" s="1"/>
  <c r="N65" i="5" s="1"/>
  <c r="Q44" i="5"/>
  <c r="Q31" i="5" s="1"/>
  <c r="S67" i="5"/>
  <c r="S64" i="5" s="1"/>
  <c r="S65" i="5" s="1"/>
  <c r="E63" i="5"/>
  <c r="P7" i="5"/>
  <c r="P67" i="5" s="1"/>
  <c r="P64" i="5" s="1"/>
  <c r="P65" i="5" s="1"/>
  <c r="J7" i="5"/>
  <c r="I27" i="5"/>
  <c r="G27" i="5" s="1"/>
  <c r="D63" i="5"/>
  <c r="I49" i="5"/>
  <c r="G49" i="5" s="1"/>
  <c r="G41" i="5"/>
  <c r="G32" i="5" s="1"/>
  <c r="O44" i="5"/>
  <c r="O31" i="5" s="1"/>
  <c r="O63" i="5" s="1"/>
  <c r="T69" i="5"/>
  <c r="U69" i="5" s="1"/>
  <c r="S44" i="5"/>
  <c r="S31" i="5" s="1"/>
  <c r="S63" i="5" s="1"/>
  <c r="R44" i="5"/>
  <c r="R31" i="5" s="1"/>
  <c r="U68" i="5"/>
  <c r="R67" i="5"/>
  <c r="R64" i="5" s="1"/>
  <c r="R65" i="5" s="1"/>
  <c r="P31" i="5"/>
  <c r="P63" i="5" s="1"/>
  <c r="Q7" i="5"/>
  <c r="J44" i="5"/>
  <c r="J31" i="5" s="1"/>
  <c r="N44" i="5"/>
  <c r="N31" i="5" s="1"/>
  <c r="L67" i="5"/>
  <c r="L64" i="5" s="1"/>
  <c r="L65" i="5" s="1"/>
  <c r="M67" i="5"/>
  <c r="M64" i="5" s="1"/>
  <c r="M65" i="5" s="1"/>
  <c r="L31" i="5"/>
  <c r="L63" i="5" s="1"/>
  <c r="I8" i="5"/>
  <c r="I7" i="5" s="1"/>
  <c r="Q67" i="5"/>
  <c r="Q64" i="5" s="1"/>
  <c r="Q65" i="5" s="1"/>
  <c r="M63" i="5"/>
  <c r="I45" i="5"/>
  <c r="G9" i="5"/>
  <c r="G8" i="5" s="1"/>
  <c r="G7" i="5" s="1"/>
  <c r="G30" i="5"/>
  <c r="I56" i="5"/>
  <c r="I22" i="5"/>
  <c r="G22" i="5" s="1"/>
  <c r="O67" i="5"/>
  <c r="O64" i="5" s="1"/>
  <c r="O65" i="5" s="1"/>
  <c r="N63" i="5" l="1"/>
  <c r="R63" i="5"/>
  <c r="K63" i="5"/>
  <c r="Q63" i="5"/>
  <c r="J63" i="5"/>
  <c r="G56" i="5"/>
  <c r="T67" i="5"/>
  <c r="I64" i="5"/>
  <c r="I44" i="5"/>
  <c r="G45" i="5"/>
  <c r="I31" i="5" l="1"/>
  <c r="G44" i="5"/>
  <c r="I63" i="5" l="1"/>
  <c r="G31" i="5" l="1"/>
  <c r="G63" i="5" s="1"/>
  <c r="H63" i="5"/>
  <c r="H64" i="5" s="1"/>
  <c r="G64" i="5" s="1"/>
</calcChain>
</file>

<file path=xl/sharedStrings.xml><?xml version="1.0" encoding="utf-8"?>
<sst xmlns="http://schemas.openxmlformats.org/spreadsheetml/2006/main" count="524" uniqueCount="349">
  <si>
    <t>1.3. Общеобразовательный цикл</t>
  </si>
  <si>
    <t>Общеобразовательный цикл основной профессиональной образовательной программы сформирован в соответствии с  Разъяснениями по реализации федерального государственного образовательного стандарта среднего (полного) общего образования  в  пределах основных профессиональных образовательных программ  среднего профессионального образования,  на основе федерального государственного образовательного стандарта  среднего профессионального образования.</t>
  </si>
  <si>
    <r>
      <t>1.4. Формирование вариативной части ОПОП</t>
    </r>
    <r>
      <rPr>
        <sz val="12"/>
        <rFont val="Times New Roman"/>
        <family val="1"/>
        <charset val="204"/>
      </rPr>
      <t xml:space="preserve">
Объем времени, отведенного на вариативную часть циклов ОПОП, использован на увеличение объема времени дисциплин и модулей обязательной части в соответствии с потребностями работодателей и спецификой образовательной технологии в Колледже (обоснование прил. 1).</t>
    </r>
  </si>
  <si>
    <t>4. Перечень кабинетов, лабораторий, мастерских и др. для подготовки по специальности СПО</t>
  </si>
  <si>
    <t>Наименование</t>
  </si>
  <si>
    <t>Кабинеты:</t>
  </si>
  <si>
    <t>социально-экономических дисциплин;</t>
  </si>
  <si>
    <t>иностранного языка;</t>
  </si>
  <si>
    <t>математики;</t>
  </si>
  <si>
    <t>экологических основ природопользования;</t>
  </si>
  <si>
    <t>экономики, менеджмента и маркетинга;</t>
  </si>
  <si>
    <t>ботаники и физиологии растений;</t>
  </si>
  <si>
    <t>почвоведения, земледелия  агрохимии;</t>
  </si>
  <si>
    <t>безопасности жизнедеятельности и охраны труда.</t>
  </si>
  <si>
    <t>Лаборатории:</t>
  </si>
  <si>
    <t>информационных технологий в профессиональной деятельности;</t>
  </si>
  <si>
    <t>цветочно-декоративных растений и дендрологии;</t>
  </si>
  <si>
    <t xml:space="preserve">садово-паркового и ландшафтного строительства. </t>
  </si>
  <si>
    <t>Спортивный комплекс:</t>
  </si>
  <si>
    <t>спортивный зал;</t>
  </si>
  <si>
    <t>открытый стадион широкого профиля с элементами полосы препятствий;</t>
  </si>
  <si>
    <t>стрелковый тир.</t>
  </si>
  <si>
    <t>Залы:</t>
  </si>
  <si>
    <t>библиотека, читальный зал с выходом в сеть Интернет;</t>
  </si>
  <si>
    <t>актовый зал</t>
  </si>
  <si>
    <r>
      <t xml:space="preserve">                                          Квалификация: </t>
    </r>
    <r>
      <rPr>
        <u/>
        <sz val="12"/>
        <color indexed="8"/>
        <rFont val="Times New Roman"/>
        <family val="1"/>
        <charset val="204"/>
      </rPr>
      <t>техник</t>
    </r>
  </si>
  <si>
    <t xml:space="preserve">Формы промежуточной аттестации </t>
  </si>
  <si>
    <t>Э</t>
  </si>
  <si>
    <t>-,Э</t>
  </si>
  <si>
    <t>-, ДЗ</t>
  </si>
  <si>
    <t>ДЗ</t>
  </si>
  <si>
    <t>-, -,-,-,-,ДЗ</t>
  </si>
  <si>
    <t>УП.02.01</t>
  </si>
  <si>
    <t>ПП.02.01</t>
  </si>
  <si>
    <t>ПП.02.02</t>
  </si>
  <si>
    <t>-,-,Э</t>
  </si>
  <si>
    <t>-,ДЗ,Э</t>
  </si>
  <si>
    <t>-, -,ДЗ</t>
  </si>
  <si>
    <t>1. График учебного процесса</t>
  </si>
  <si>
    <t>курс</t>
  </si>
  <si>
    <t>сентябрь</t>
  </si>
  <si>
    <t>29.09-05.10</t>
  </si>
  <si>
    <t>октябрь</t>
  </si>
  <si>
    <t>ноябрь</t>
  </si>
  <si>
    <t>декабрь</t>
  </si>
  <si>
    <t>29.12-04.01</t>
  </si>
  <si>
    <t>январь</t>
  </si>
  <si>
    <t>февраль</t>
  </si>
  <si>
    <t>март</t>
  </si>
  <si>
    <t>апрель</t>
  </si>
  <si>
    <t>май</t>
  </si>
  <si>
    <t>июнь</t>
  </si>
  <si>
    <t>июль</t>
  </si>
  <si>
    <t>август</t>
  </si>
  <si>
    <t>1      7</t>
  </si>
  <si>
    <t>08 14</t>
  </si>
  <si>
    <t>15 21</t>
  </si>
  <si>
    <t>22 28</t>
  </si>
  <si>
    <t>06 12</t>
  </si>
  <si>
    <t>13 19</t>
  </si>
  <si>
    <t>20 26</t>
  </si>
  <si>
    <t>27 02</t>
  </si>
  <si>
    <t>03 09</t>
  </si>
  <si>
    <t>10 16</t>
  </si>
  <si>
    <t>17 23</t>
  </si>
  <si>
    <t>24 30</t>
  </si>
  <si>
    <t>1    7</t>
  </si>
  <si>
    <t>05 11</t>
  </si>
  <si>
    <t>12 18</t>
  </si>
  <si>
    <t>19 25</t>
  </si>
  <si>
    <t>26 01</t>
  </si>
  <si>
    <t>2    8</t>
  </si>
  <si>
    <t>9 15</t>
  </si>
  <si>
    <t>16 22</t>
  </si>
  <si>
    <t>23 01</t>
  </si>
  <si>
    <t>23 29</t>
  </si>
  <si>
    <t>30 05</t>
  </si>
  <si>
    <t>27 03</t>
  </si>
  <si>
    <t>04 10</t>
  </si>
  <si>
    <t>11 17</t>
  </si>
  <si>
    <t>18 24</t>
  </si>
  <si>
    <t>25 31</t>
  </si>
  <si>
    <t>8 14</t>
  </si>
  <si>
    <t>29 05</t>
  </si>
  <si>
    <t>6 12</t>
  </si>
  <si>
    <t>3    9</t>
  </si>
  <si>
    <t>№ недели</t>
  </si>
  <si>
    <t>К</t>
  </si>
  <si>
    <t>А</t>
  </si>
  <si>
    <t>П</t>
  </si>
  <si>
    <t>У</t>
  </si>
  <si>
    <t xml:space="preserve">П </t>
  </si>
  <si>
    <t>С</t>
  </si>
  <si>
    <t>И</t>
  </si>
  <si>
    <t>*</t>
  </si>
  <si>
    <t>Обозначение:</t>
  </si>
  <si>
    <t xml:space="preserve">Теоретическое </t>
  </si>
  <si>
    <t>Практика для</t>
  </si>
  <si>
    <t>Практика по</t>
  </si>
  <si>
    <t>Практика</t>
  </si>
  <si>
    <t xml:space="preserve">Промежуточная </t>
  </si>
  <si>
    <t>Итоговая</t>
  </si>
  <si>
    <t>обучение</t>
  </si>
  <si>
    <t>получения</t>
  </si>
  <si>
    <t>профилю</t>
  </si>
  <si>
    <t>преддипломная</t>
  </si>
  <si>
    <t>аттестация</t>
  </si>
  <si>
    <t>государственная</t>
  </si>
  <si>
    <t>первичных</t>
  </si>
  <si>
    <t>специальности</t>
  </si>
  <si>
    <t>(квалификационная)</t>
  </si>
  <si>
    <t>профессиональных</t>
  </si>
  <si>
    <t>(технологическая)</t>
  </si>
  <si>
    <t>стажировка</t>
  </si>
  <si>
    <t>навыков(учебная)</t>
  </si>
  <si>
    <t>Т</t>
  </si>
  <si>
    <t>-,-, Э</t>
  </si>
  <si>
    <t>-, -, Э</t>
  </si>
  <si>
    <r>
      <t xml:space="preserve">    Настоящий учебный план основной профессиональной образовательной программы среднего профессионального образования ГБОУСПО МО «Коломенский аграрный колледж» разработан на основе федерального государственного образовательного стандарта по специальности среднего профессионального образования (далее СПО), утвержденного приказом Министерства образования и науки Российской Федерации № 282 от 06 апреля 2010г., зарегистрированного Министерством юстиции (рег.  №  17241 от 17.05.2010) 080114 Экономика и бухгалтерский учет (по отраслям), на основе федерального государственного образовательного стандарта среднего (полного) общего образования, реализуемого в пределах ОПОП с учетом профиля получаемого профессионального образования, устава образовательного учреждения; типового положения об образовательном учреждении СПО; положения об учебной и производственной практике; документов, регламентирующих реализацию федерального государственного образовательного стандарта среднего (полного) общего образования в пределах основных профессиональных образовательных программ СПО; санитарно-эпидемиологические правила и нормы.
</t>
    </r>
    <r>
      <rPr>
        <b/>
        <sz val="12"/>
        <rFont val="Times New Roman"/>
        <family val="1"/>
        <charset val="204"/>
      </rPr>
      <t>1.2. Организация учебного процесса и режим занятий</t>
    </r>
    <r>
      <rPr>
        <b/>
        <sz val="12"/>
        <rFont val="Times New Roman"/>
        <family val="1"/>
        <charset val="1"/>
      </rPr>
      <t xml:space="preserve">
</t>
    </r>
    <r>
      <rPr>
        <sz val="12"/>
        <rFont val="Times New Roman"/>
        <family val="1"/>
        <charset val="1"/>
      </rPr>
      <t xml:space="preserve">Организация учебного процесса и режим занятий, производится с 01 сентября учебного года при норме учебной нагрузки обучающихся 54 часа. Продолжительность обязательной нагрузки при </t>
    </r>
    <r>
      <rPr>
        <sz val="12"/>
        <rFont val="Times New Roman"/>
        <family val="1"/>
      </rPr>
      <t xml:space="preserve">шестидневной </t>
    </r>
    <r>
      <rPr>
        <sz val="12"/>
        <rFont val="Times New Roman"/>
        <family val="1"/>
        <charset val="1"/>
      </rPr>
      <t>учебной недели 36 часов. Занятия по  учебным ди</t>
    </r>
    <r>
      <rPr>
        <sz val="12"/>
        <rFont val="Times New Roman"/>
        <family val="1"/>
      </rPr>
      <t>сциплинам и профессиональным модулям с</t>
    </r>
    <r>
      <rPr>
        <sz val="12"/>
        <rFont val="Times New Roman"/>
        <family val="1"/>
        <charset val="1"/>
      </rPr>
      <t xml:space="preserve">группированны парами по два академических часа. Система текущего контроля организуется в форме тестовых заданий, проверочных и срезовых работ, рассмотренных на цикловых комиссиях и утвержденных заместителем директора по учебной работе. Оценка текущего контроля производится по пяти-балльной системе.
Проведение учебной практики производится в кабинетах и лабораториях колледжа с применением технических стредств обучения по специальности. Производственная практика проходит на предприятиях с которыми заключены договора о содействии в её проведении. Проведение преддипломной практики осуществляется в бухгалтериях организаций.
</t>
    </r>
    <r>
      <rPr>
        <sz val="12"/>
        <color indexed="8"/>
        <rFont val="Times New Roman"/>
        <family val="1"/>
        <charset val="1"/>
      </rPr>
      <t>Организация консультаций осуществляется по графику., из расчета 100часов на курс. Общая продолжительность каникул при освоении основной профессиональной образовательной программы  составляет 8–11 недель в учебном году, в том числе,  2  недели в  зимний период.</t>
    </r>
  </si>
  <si>
    <t>1 курс</t>
  </si>
  <si>
    <t>2 курс</t>
  </si>
  <si>
    <t>3 курс</t>
  </si>
  <si>
    <t>4 курс</t>
  </si>
  <si>
    <t>в т.ч.</t>
  </si>
  <si>
    <t>Обязательная</t>
  </si>
  <si>
    <t>всего занятий</t>
  </si>
  <si>
    <t>самостоятельная учебная работа</t>
  </si>
  <si>
    <t>максимальная</t>
  </si>
  <si>
    <t>Учебная нагрузка обучающихся (час.)</t>
  </si>
  <si>
    <t>Наименование циклов, дисциплин, профессиональных модулей, МДК, практик</t>
  </si>
  <si>
    <t>Индекс</t>
  </si>
  <si>
    <t>курсовых работ  (проектов)</t>
  </si>
  <si>
    <t>лаб.и практ.   занятий</t>
  </si>
  <si>
    <t>Базовые дисциплины</t>
  </si>
  <si>
    <t>Русский язык</t>
  </si>
  <si>
    <t>Литература</t>
  </si>
  <si>
    <t>Иностранный язык</t>
  </si>
  <si>
    <t>Информатика</t>
  </si>
  <si>
    <t>Математика</t>
  </si>
  <si>
    <t>История</t>
  </si>
  <si>
    <t>Обществознание</t>
  </si>
  <si>
    <t>Профильные дисциплины</t>
  </si>
  <si>
    <t>Физика</t>
  </si>
  <si>
    <t>Биология</t>
  </si>
  <si>
    <t>Химия</t>
  </si>
  <si>
    <r>
      <t xml:space="preserve">Распределение обязательной учебной нагрузки </t>
    </r>
    <r>
      <rPr>
        <sz val="8"/>
        <rFont val="Times New Roman"/>
        <family val="1"/>
        <charset val="204"/>
      </rPr>
      <t xml:space="preserve">(влючая обязательную аудиторную нагрузку и все виды практики в составе профессиональных модулей) </t>
    </r>
    <r>
      <rPr>
        <b/>
        <sz val="8"/>
        <rFont val="Times New Roman"/>
        <family val="1"/>
        <charset val="204"/>
      </rPr>
      <t>по курсам и семестрам (час. в семестр)</t>
    </r>
  </si>
  <si>
    <t>Общий гуманитарный и социально-экономический цикл</t>
  </si>
  <si>
    <t>Основы философии</t>
  </si>
  <si>
    <t>Физическая культура</t>
  </si>
  <si>
    <t>Математический и общий естественнонаучный цикл</t>
  </si>
  <si>
    <t>Информационные технологии</t>
  </si>
  <si>
    <t>Экологические основы природопользования</t>
  </si>
  <si>
    <t>ПРОФЕССИОНАЛЬНЫЙ ЦИКЛ</t>
  </si>
  <si>
    <t>Общепрофессиональные дисциплины</t>
  </si>
  <si>
    <t>Экономика организаций</t>
  </si>
  <si>
    <t>Основы менеджмента</t>
  </si>
  <si>
    <t>Охрана труда</t>
  </si>
  <si>
    <t>Ботаника с основами физиологии растений</t>
  </si>
  <si>
    <t>Основы почвоведения, земледелия и агрохимии</t>
  </si>
  <si>
    <t>Основы садово-паркового искусства</t>
  </si>
  <si>
    <t>Озеленение населенных мест с основами градостроительства</t>
  </si>
  <si>
    <t>Цветочно-декоративные растения и дендрология</t>
  </si>
  <si>
    <t>Безопасность жизнедеятельности</t>
  </si>
  <si>
    <t>Профессиональные модули</t>
  </si>
  <si>
    <t>Проектирование объектов садово-паркового и ландшафтного строительства</t>
  </si>
  <si>
    <t>Основы проектировнаия объектов садово-паркового и ландшафтного стргоительства</t>
  </si>
  <si>
    <t>Учебная практика</t>
  </si>
  <si>
    <t>Производственная практика</t>
  </si>
  <si>
    <t>Ведение работ по садово-парковому и ландшафтному строительству</t>
  </si>
  <si>
    <t>Цветоводство и декоративное древоводство</t>
  </si>
  <si>
    <t>Садово-парковое строительство и хозяйство</t>
  </si>
  <si>
    <t>Маркетинг ландшафтных услуг</t>
  </si>
  <si>
    <t>Производственая практика</t>
  </si>
  <si>
    <t>Внедрение современных технологий садово-паркового и ландшафтного строительства</t>
  </si>
  <si>
    <t>Современные технологии садово-паркового и ландшафтного строительства</t>
  </si>
  <si>
    <t>Выполнение работ по одной или нескольким профессиям рабочих, должностям служащих</t>
  </si>
  <si>
    <t>О.00</t>
  </si>
  <si>
    <t>ОДб.00</t>
  </si>
  <si>
    <t>Основы безопасности жизнедеятельности</t>
  </si>
  <si>
    <t>ОДб.01</t>
  </si>
  <si>
    <t>ОДб.02</t>
  </si>
  <si>
    <t>ОДб.03</t>
  </si>
  <si>
    <t>ОДб.04</t>
  </si>
  <si>
    <t>ОДб.05</t>
  </si>
  <si>
    <t>ОДб.06</t>
  </si>
  <si>
    <t>ОДб.07</t>
  </si>
  <si>
    <t>ОДб.08</t>
  </si>
  <si>
    <t>ОДп.00</t>
  </si>
  <si>
    <t>ОГСЭ.00</t>
  </si>
  <si>
    <t>ОГСЭ.01</t>
  </si>
  <si>
    <t>ОГСЭ.02</t>
  </si>
  <si>
    <t>ОГСЭ.03</t>
  </si>
  <si>
    <t>ОГСЭ.04</t>
  </si>
  <si>
    <t>ЕН.00</t>
  </si>
  <si>
    <t>ЕН.01</t>
  </si>
  <si>
    <t>ЕН.02</t>
  </si>
  <si>
    <t>ЕН.03</t>
  </si>
  <si>
    <t>П.00</t>
  </si>
  <si>
    <t>ОП.00</t>
  </si>
  <si>
    <t>ОП.01</t>
  </si>
  <si>
    <t>ОП.02</t>
  </si>
  <si>
    <t>ОП.03</t>
  </si>
  <si>
    <t>ОП.04</t>
  </si>
  <si>
    <t>ОП.05</t>
  </si>
  <si>
    <t>ОП.06</t>
  </si>
  <si>
    <t>ОП.07</t>
  </si>
  <si>
    <t>ОП.08</t>
  </si>
  <si>
    <t>ОП.09</t>
  </si>
  <si>
    <t>ПМ.00</t>
  </si>
  <si>
    <t>ПМ.01</t>
  </si>
  <si>
    <t>МДК.01.01</t>
  </si>
  <si>
    <t>УП. 01</t>
  </si>
  <si>
    <t>ПП.01</t>
  </si>
  <si>
    <t>ПМ.02</t>
  </si>
  <si>
    <t>МДК.02.01</t>
  </si>
  <si>
    <t>МДК.02.02</t>
  </si>
  <si>
    <t>МДК.02.03</t>
  </si>
  <si>
    <t>ПМ.03</t>
  </si>
  <si>
    <t>МДК.03.01</t>
  </si>
  <si>
    <t xml:space="preserve">УП.03 </t>
  </si>
  <si>
    <t>ПП.03</t>
  </si>
  <si>
    <t>ПМ.04</t>
  </si>
  <si>
    <t>Всего</t>
  </si>
  <si>
    <t>ПДП</t>
  </si>
  <si>
    <t>ГИА</t>
  </si>
  <si>
    <t>Преддипломная практика</t>
  </si>
  <si>
    <t>Государственная (итоговая) аттестация</t>
  </si>
  <si>
    <t>дисциплин и МДК</t>
  </si>
  <si>
    <t>учебная практика</t>
  </si>
  <si>
    <t>производств.практика</t>
  </si>
  <si>
    <t>преддипломн.практика</t>
  </si>
  <si>
    <t>экзаменов (в т.ч. экзаменов (квалификационных))</t>
  </si>
  <si>
    <t>дифф.зачетов</t>
  </si>
  <si>
    <t>зачетов</t>
  </si>
  <si>
    <r>
      <t xml:space="preserve">Консультации </t>
    </r>
    <r>
      <rPr>
        <sz val="8"/>
        <rFont val="Times New Roman"/>
        <family val="1"/>
        <charset val="204"/>
      </rPr>
      <t>на учебную группу по 100 часов в год (всего 400 час)</t>
    </r>
  </si>
  <si>
    <t>1. Программа базовой или углубленной подготовки</t>
  </si>
  <si>
    <t>1.1. Выпускная квалификационная работа в форме: дипломной работы</t>
  </si>
  <si>
    <t>Э(к)</t>
  </si>
  <si>
    <t>Общеобразовательный цикл</t>
  </si>
  <si>
    <t>4 нед</t>
  </si>
  <si>
    <t>6 нед</t>
  </si>
  <si>
    <t>ОДб.09</t>
  </si>
  <si>
    <t>ОДп.10</t>
  </si>
  <si>
    <t>ОДп.11</t>
  </si>
  <si>
    <t>ОДп.12</t>
  </si>
  <si>
    <t>Выполнение дипломнай работы  с 19.05 по 15.06 (всего 4 нед.)</t>
  </si>
  <si>
    <t>Защита дипломной работы  с 16.06 по 30.06 (всего 2 нед.)</t>
  </si>
  <si>
    <t>Утверждаю</t>
  </si>
  <si>
    <t>директор</t>
  </si>
  <si>
    <t>__________ А.А.Маринин</t>
  </si>
  <si>
    <t>УЧЕБНЫЙ ПЛАН</t>
  </si>
  <si>
    <t>Московской области</t>
  </si>
  <si>
    <t>«Коломенский аграрный колледж»</t>
  </si>
  <si>
    <t>по специальности среднего профессионального образования</t>
  </si>
  <si>
    <t>по программе базовой  подготовки</t>
  </si>
  <si>
    <r>
      <t xml:space="preserve">                                         Форма обучения – </t>
    </r>
    <r>
      <rPr>
        <u/>
        <sz val="12"/>
        <color indexed="8"/>
        <rFont val="Times New Roman"/>
        <family val="1"/>
        <charset val="204"/>
      </rPr>
      <t>очная</t>
    </r>
  </si>
  <si>
    <r>
      <t xml:space="preserve">                                          на базе </t>
    </r>
    <r>
      <rPr>
        <u/>
        <sz val="12"/>
        <color indexed="8"/>
        <rFont val="Times New Roman"/>
        <family val="1"/>
        <charset val="204"/>
      </rPr>
      <t>основного общего образования</t>
    </r>
  </si>
  <si>
    <t>1. Пояснительная записка</t>
  </si>
  <si>
    <t>1.1. Нормативная база реализации ОПОП ОУ</t>
  </si>
  <si>
    <t>Сводные данные по бюджету времени (в неделях) для очной формы обучения</t>
  </si>
  <si>
    <t>Курсы</t>
  </si>
  <si>
    <t>Обучение по дисциплинам и междисциплинарным курсам</t>
  </si>
  <si>
    <t>Промежуточная аттестация</t>
  </si>
  <si>
    <t>Каникулы</t>
  </si>
  <si>
    <t>Всего по курсам</t>
  </si>
  <si>
    <t>по профилю специальности СПО</t>
  </si>
  <si>
    <t>преддипломная практика</t>
  </si>
  <si>
    <t>I курс</t>
  </si>
  <si>
    <t>II курс</t>
  </si>
  <si>
    <t>III курс</t>
  </si>
  <si>
    <t xml:space="preserve"> </t>
  </si>
  <si>
    <t>IV курс</t>
  </si>
  <si>
    <t>Всего часов с практикой</t>
  </si>
  <si>
    <t>Всего часов без практики</t>
  </si>
  <si>
    <t>часов в неделю</t>
  </si>
  <si>
    <t xml:space="preserve">1 сем       нед </t>
  </si>
  <si>
    <t>2 сем    нед</t>
  </si>
  <si>
    <t>3 сем     нед</t>
  </si>
  <si>
    <t>4 сем     нед</t>
  </si>
  <si>
    <t>5 сем    нед</t>
  </si>
  <si>
    <t>6 сем     нед</t>
  </si>
  <si>
    <t>7 сем     нед</t>
  </si>
  <si>
    <t>8 сем       нед</t>
  </si>
  <si>
    <t xml:space="preserve">                                          Профиль получаемого профессионального образования:           </t>
  </si>
  <si>
    <r>
      <t xml:space="preserve">                                           </t>
    </r>
    <r>
      <rPr>
        <u/>
        <sz val="12"/>
        <color indexed="8"/>
        <rFont val="Times New Roman"/>
        <family val="1"/>
        <charset val="204"/>
      </rPr>
      <t>естественнонаучный</t>
    </r>
  </si>
  <si>
    <t>35.02.12 Садово-парковое и ландшафтное строительство</t>
  </si>
  <si>
    <t xml:space="preserve">ПП.04 </t>
  </si>
  <si>
    <t>УП</t>
  </si>
  <si>
    <t>экзамены</t>
  </si>
  <si>
    <t>зачет</t>
  </si>
  <si>
    <t>дифзачет</t>
  </si>
  <si>
    <t>Семестр</t>
  </si>
  <si>
    <t>ДЗ,ДЗ</t>
  </si>
  <si>
    <t>ОП.10</t>
  </si>
  <si>
    <t>Профессиональная адаптация выпускников</t>
  </si>
  <si>
    <t>ДЗ,ДЗ,ДЗ,ДЗ,ДЗ,ДЗ</t>
  </si>
  <si>
    <t>0З/8ДЗ/9Э</t>
  </si>
  <si>
    <t>1З/6ДЗ/3Э</t>
  </si>
  <si>
    <t>1З/26ДЗ/12Э</t>
  </si>
  <si>
    <t>0З/3ДЗ/0Э</t>
  </si>
  <si>
    <t>0З/9ДЗ/0Э</t>
  </si>
  <si>
    <t>0З/9ДЗ/3Э</t>
  </si>
  <si>
    <t>35.02.12</t>
  </si>
  <si>
    <r>
      <t xml:space="preserve">                                          Нормативный срок освоения ОПОП – 3</t>
    </r>
    <r>
      <rPr>
        <u/>
        <sz val="12"/>
        <color indexed="8"/>
        <rFont val="Times New Roman"/>
        <family val="1"/>
        <charset val="204"/>
      </rPr>
      <t xml:space="preserve"> года 10 мес.</t>
    </r>
  </si>
  <si>
    <t>ГБПОУ  МО «Коломенский аграрный колледж»</t>
  </si>
  <si>
    <t xml:space="preserve"> профессиональной подготовки специалистов среднего звена</t>
  </si>
  <si>
    <t>Государственного  бюджетного профессионального образовательного учреждения</t>
  </si>
  <si>
    <t>Заместитель директора по учебной работе</t>
  </si>
  <si>
    <t>Г.Е.Татаринова</t>
  </si>
  <si>
    <t>Заместитель директора по производственному</t>
  </si>
  <si>
    <t>обучению</t>
  </si>
  <si>
    <t>Н.М.Медведева</t>
  </si>
  <si>
    <t>Председатель цикловой комиссии общеобразова-</t>
  </si>
  <si>
    <t>тельных дисциплин</t>
  </si>
  <si>
    <t>Т.И. Новикова</t>
  </si>
  <si>
    <t>Председатель цикловой комиссии гуманитарных</t>
  </si>
  <si>
    <t>и социально-экономических  дисциплин</t>
  </si>
  <si>
    <t>Д.Ш.Юсупова</t>
  </si>
  <si>
    <t>Председатель цикловой комиссии экономических,</t>
  </si>
  <si>
    <t>бухгалтерских и  страховых дисциплин</t>
  </si>
  <si>
    <t xml:space="preserve">Председатель цикловой комиссии садово-парковых и </t>
  </si>
  <si>
    <t xml:space="preserve">ландшафтных дисциплин   </t>
  </si>
  <si>
    <t xml:space="preserve"> О.А.Каширская</t>
  </si>
  <si>
    <t>3.  План учебного процесса Садово-парковое и ландшафтное строительство в 2017 - 4 курс</t>
  </si>
  <si>
    <t>ОП.11</t>
  </si>
  <si>
    <t>Основы финансовой грамотности</t>
  </si>
  <si>
    <t>«___»____________ 201__г.</t>
  </si>
  <si>
    <t>ОБОСНОВАНИЕ РАСПРЕДЕЛЕНИЯ ВАРИАТИВНОЙ  ЧАСТИ ППССЗ</t>
  </si>
  <si>
    <t xml:space="preserve">           ГБПОУ  МО «КОЛОМЕНСКИЙ АГАРНЫЙ КОЛЛЕДЖ»</t>
  </si>
  <si>
    <t>ПО СПЕЦИАЛЬНОСТИ 35.02.12 «Садово-парковое и ландшафтное строительство»</t>
  </si>
  <si>
    <r>
      <t>Количество часов обязательной аудиторной нагрузки на вариативную часть по профессии/специальности</t>
    </r>
    <r>
      <rPr>
        <b/>
        <sz val="8"/>
        <rFont val="Times New Roman"/>
        <family val="1"/>
        <charset val="204"/>
      </rPr>
      <t>__900</t>
    </r>
  </si>
  <si>
    <t>РАСПРЕДЕЛЕНИЕ  ЧАСОВ  ВАРИАТИВНОЙ  ЧАСТИ:</t>
  </si>
  <si>
    <t>№</t>
  </si>
  <si>
    <t>Наименование дисциплин вариантной части</t>
  </si>
  <si>
    <t>Кол-во часов</t>
  </si>
  <si>
    <t>Обоснование</t>
  </si>
  <si>
    <t>Введение новых дисциплин общепрофессионального цикла</t>
  </si>
  <si>
    <t>1.1</t>
  </si>
  <si>
    <t xml:space="preserve">Профессиональная адаптация </t>
  </si>
  <si>
    <t>По рекомендации Министерства образования Московской области</t>
  </si>
  <si>
    <t>1.2</t>
  </si>
  <si>
    <t>2</t>
  </si>
  <si>
    <t>Дисциплины опщепрофессионального цикла по ФГОС</t>
  </si>
  <si>
    <t>На увеличение объема времени в соответствии с потребностями работодателя и спецификой деятельности образовательной организации</t>
  </si>
  <si>
    <t>3</t>
  </si>
  <si>
    <t>Профессиональные модули по ФГОС</t>
  </si>
  <si>
    <t>Итого:</t>
  </si>
  <si>
    <t xml:space="preserve">  </t>
  </si>
  <si>
    <t>прием 2014 года, 4 курс</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</si>
</sst>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Cyr"/>
      <charset val="204"/>
    </font>
    <font>
      <b/>
      <sz val="10"/>
      <name val="Arial Cyr"/>
      <charset val="204"/>
    </font>
    <font>
      <sz val="8"/>
      <name val="Arial Cyr"/>
      <charset val="204"/>
    </font>
    <font>
      <b/>
      <sz val="10"/>
      <name val="Times New Roman"/>
      <family val="1"/>
      <charset val="204"/>
    </font>
    <font>
      <sz val="10"/>
      <name val="Times New Roman"/>
      <family val="1"/>
      <charset val="204"/>
    </font>
    <font>
      <b/>
      <sz val="8"/>
      <name val="Times New Roman"/>
      <family val="1"/>
      <charset val="204"/>
    </font>
    <font>
      <sz val="8"/>
      <name val="Times New Roman"/>
      <family val="1"/>
      <charset val="204"/>
    </font>
    <font>
      <b/>
      <sz val="8"/>
      <name val="Arial Cyr"/>
      <charset val="204"/>
    </font>
    <font>
      <sz val="10"/>
      <name val="Arial Cyr"/>
      <charset val="204"/>
    </font>
    <font>
      <sz val="8"/>
      <color indexed="8"/>
      <name val="Times New Roman"/>
      <family val="1"/>
      <charset val="204"/>
    </font>
    <font>
      <sz val="12"/>
      <name val="Times New Roman"/>
      <family val="1"/>
      <charset val="1"/>
    </font>
    <font>
      <b/>
      <sz val="12"/>
      <name val="Times New Roman"/>
      <family val="1"/>
      <charset val="1"/>
    </font>
    <font>
      <sz val="12"/>
      <color indexed="8"/>
      <name val="Times New Roman"/>
      <family val="1"/>
      <charset val="204"/>
    </font>
    <font>
      <i/>
      <sz val="12"/>
      <color indexed="8"/>
      <name val="Times New Roman"/>
      <family val="1"/>
      <charset val="204"/>
    </font>
    <font>
      <sz val="12"/>
      <color indexed="8"/>
      <name val="Times New Roman"/>
      <family val="1"/>
      <charset val="1"/>
    </font>
    <font>
      <sz val="10"/>
      <name val="Arial Cyr"/>
      <family val="2"/>
      <charset val="204"/>
    </font>
    <font>
      <u/>
      <sz val="12"/>
      <color indexed="8"/>
      <name val="Times New Roman"/>
      <family val="1"/>
      <charset val="204"/>
    </font>
    <font>
      <b/>
      <sz val="12"/>
      <name val="Times New Roman"/>
      <family val="1"/>
      <charset val="204"/>
    </font>
    <font>
      <sz val="12"/>
      <name val="Times New Roman"/>
      <family val="1"/>
    </font>
    <font>
      <sz val="12"/>
      <name val="Times New Roman"/>
      <family val="1"/>
      <charset val="204"/>
    </font>
    <font>
      <sz val="8"/>
      <color indexed="8"/>
      <name val="Times New Roman"/>
      <family val="1"/>
      <charset val="204"/>
    </font>
    <font>
      <b/>
      <sz val="14"/>
      <name val="Times New Roman"/>
      <family val="1"/>
      <charset val="204"/>
    </font>
    <font>
      <b/>
      <sz val="12"/>
      <color indexed="8"/>
      <name val="Times New Roman"/>
      <family val="1"/>
      <charset val="1"/>
    </font>
    <font>
      <b/>
      <sz val="8"/>
      <name val="Arial Cyr"/>
      <family val="2"/>
      <charset val="204"/>
    </font>
    <font>
      <sz val="12"/>
      <name val="Arial Cyr"/>
      <family val="2"/>
      <charset val="204"/>
    </font>
    <font>
      <sz val="8"/>
      <name val="Arial Cyr"/>
      <family val="2"/>
      <charset val="204"/>
    </font>
    <font>
      <sz val="14"/>
      <name val="Arial Cyr"/>
      <family val="2"/>
      <charset val="204"/>
    </font>
    <font>
      <sz val="14"/>
      <name val="Arial Cyr"/>
      <charset val="204"/>
    </font>
    <font>
      <sz val="8"/>
      <name val="Times New Roman"/>
      <family val="1"/>
    </font>
    <font>
      <sz val="6"/>
      <name val="Times New Roman"/>
      <family val="1"/>
      <charset val="204"/>
    </font>
    <font>
      <sz val="12"/>
      <color rgb="FF000000"/>
      <name val="Times New Roman"/>
      <family val="1"/>
      <charset val="204"/>
    </font>
    <font>
      <sz val="12"/>
      <name val="Arial Cyr"/>
      <charset val="204"/>
    </font>
    <font>
      <i/>
      <sz val="12"/>
      <color rgb="FF000000"/>
      <name val="Times New Roman"/>
      <family val="1"/>
      <charset val="204"/>
    </font>
    <font>
      <sz val="8"/>
      <color rgb="FF000000"/>
      <name val="Times New Roman"/>
      <family val="1"/>
      <charset val="204"/>
    </font>
    <font>
      <b/>
      <sz val="8"/>
      <color indexed="10"/>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00"/>
        <bgColor rgb="FF000000"/>
      </patternFill>
    </fill>
    <fill>
      <patternFill patternType="solid">
        <fgColor rgb="FF66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8"/>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s>
  <cellStyleXfs count="1">
    <xf numFmtId="0" fontId="0" fillId="0" borderId="0"/>
  </cellStyleXfs>
  <cellXfs count="263">
    <xf numFmtId="0" fontId="0" fillId="0" borderId="0" xfId="0"/>
    <xf numFmtId="0" fontId="4" fillId="0" borderId="1" xfId="0" applyFont="1" applyBorder="1" applyAlignment="1">
      <alignment horizontal="center"/>
    </xf>
    <xf numFmtId="0" fontId="2" fillId="0" borderId="0" xfId="0" applyFont="1"/>
    <xf numFmtId="0" fontId="6" fillId="0" borderId="1" xfId="0" applyFont="1" applyBorder="1" applyAlignment="1">
      <alignment horizontal="center"/>
    </xf>
    <xf numFmtId="0" fontId="5" fillId="0" borderId="1" xfId="0" applyFont="1" applyBorder="1"/>
    <xf numFmtId="0" fontId="5" fillId="0" borderId="1" xfId="0" applyFont="1" applyBorder="1" applyAlignment="1">
      <alignment horizontal="center"/>
    </xf>
    <xf numFmtId="0" fontId="2"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5" fillId="0" borderId="5" xfId="0" applyFont="1" applyBorder="1" applyAlignment="1">
      <alignment horizontal="center"/>
    </xf>
    <xf numFmtId="0" fontId="1" fillId="0" borderId="0" xfId="0" applyFont="1"/>
    <xf numFmtId="0" fontId="5" fillId="0" borderId="6" xfId="0" applyFont="1" applyBorder="1" applyAlignment="1">
      <alignment horizontal="center"/>
    </xf>
    <xf numFmtId="0" fontId="7" fillId="0" borderId="0" xfId="0" applyFont="1"/>
    <xf numFmtId="0" fontId="5" fillId="0" borderId="0" xfId="0" applyFont="1"/>
    <xf numFmtId="0" fontId="3" fillId="0" borderId="1" xfId="0" applyFont="1" applyBorder="1" applyAlignment="1">
      <alignment horizontal="center"/>
    </xf>
    <xf numFmtId="0" fontId="5" fillId="0" borderId="1" xfId="0" applyFont="1" applyBorder="1" applyAlignment="1">
      <alignment horizontal="center" vertical="center" textRotation="90" wrapText="1"/>
    </xf>
    <xf numFmtId="0" fontId="10" fillId="0" borderId="0" xfId="0" applyFont="1" applyAlignment="1">
      <alignment horizontal="right"/>
    </xf>
    <xf numFmtId="0" fontId="10" fillId="0" borderId="0" xfId="0" applyFont="1"/>
    <xf numFmtId="0" fontId="11"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justify"/>
    </xf>
    <xf numFmtId="0" fontId="14" fillId="0" borderId="0" xfId="0" applyFont="1" applyAlignment="1">
      <alignment horizontal="justify"/>
    </xf>
    <xf numFmtId="0" fontId="15" fillId="0" borderId="0" xfId="0" applyFont="1"/>
    <xf numFmtId="0" fontId="11" fillId="0" borderId="0" xfId="0" applyFont="1" applyAlignment="1">
      <alignment horizontal="justify"/>
    </xf>
    <xf numFmtId="0" fontId="10" fillId="0" borderId="0" xfId="0" applyFont="1" applyAlignment="1">
      <alignment horizontal="justify" vertical="center" wrapText="1"/>
    </xf>
    <xf numFmtId="0" fontId="17" fillId="0" borderId="0" xfId="0" applyFont="1"/>
    <xf numFmtId="0" fontId="19" fillId="0" borderId="0" xfId="0" applyFont="1" applyAlignment="1">
      <alignment wrapText="1"/>
    </xf>
    <xf numFmtId="0" fontId="17" fillId="0" borderId="0" xfId="0" applyFont="1" applyAlignment="1">
      <alignment wrapText="1"/>
    </xf>
    <xf numFmtId="0" fontId="17" fillId="0" borderId="0" xfId="0" applyFont="1" applyAlignment="1">
      <alignment horizontal="justify"/>
    </xf>
    <xf numFmtId="0" fontId="17" fillId="0" borderId="0" xfId="0" applyFont="1" applyBorder="1" applyAlignment="1">
      <alignment horizontal="center" vertical="top" wrapText="1"/>
    </xf>
    <xf numFmtId="0" fontId="19" fillId="0" borderId="0" xfId="0" applyFont="1" applyBorder="1" applyAlignment="1">
      <alignment vertical="top" wrapText="1"/>
    </xf>
    <xf numFmtId="0" fontId="17" fillId="0" borderId="0" xfId="0" applyFont="1" applyBorder="1" applyAlignment="1">
      <alignment vertical="top" wrapText="1"/>
    </xf>
    <xf numFmtId="0" fontId="5" fillId="0" borderId="7" xfId="0" applyFont="1" applyBorder="1" applyAlignment="1">
      <alignment horizontal="center"/>
    </xf>
    <xf numFmtId="0" fontId="6" fillId="0" borderId="4" xfId="0" applyFont="1" applyBorder="1" applyAlignment="1">
      <alignment wrapText="1"/>
    </xf>
    <xf numFmtId="0" fontId="6" fillId="0" borderId="4" xfId="0" applyFont="1" applyBorder="1"/>
    <xf numFmtId="0" fontId="5" fillId="0" borderId="4" xfId="0" applyFont="1" applyBorder="1"/>
    <xf numFmtId="0" fontId="6" fillId="0" borderId="8" xfId="0" applyFont="1" applyBorder="1"/>
    <xf numFmtId="0" fontId="5" fillId="0" borderId="4" xfId="0" applyFont="1" applyBorder="1" applyAlignment="1">
      <alignment wrapText="1"/>
    </xf>
    <xf numFmtId="0" fontId="5" fillId="0" borderId="10" xfId="0" applyFont="1" applyBorder="1"/>
    <xf numFmtId="0" fontId="6" fillId="0" borderId="11" xfId="0" applyFont="1" applyBorder="1"/>
    <xf numFmtId="0" fontId="5" fillId="0" borderId="10" xfId="0" applyFont="1" applyBorder="1" applyAlignment="1">
      <alignment wrapText="1"/>
    </xf>
    <xf numFmtId="0" fontId="5" fillId="0" borderId="9" xfId="0" applyFont="1" applyBorder="1" applyAlignment="1">
      <alignment wrapText="1"/>
    </xf>
    <xf numFmtId="0" fontId="6" fillId="0" borderId="11" xfId="0" applyFont="1" applyBorder="1" applyAlignment="1">
      <alignment wrapText="1"/>
    </xf>
    <xf numFmtId="0" fontId="4" fillId="0" borderId="7" xfId="0" applyFont="1" applyBorder="1" applyAlignment="1">
      <alignment horizontal="center"/>
    </xf>
    <xf numFmtId="49" fontId="9" fillId="0" borderId="1" xfId="0" applyNumberFormat="1" applyFont="1" applyBorder="1" applyAlignment="1" applyProtection="1">
      <alignment horizontal="center" vertical="center"/>
      <protection locked="0"/>
    </xf>
    <xf numFmtId="49" fontId="20" fillId="0" borderId="1" xfId="0" applyNumberFormat="1" applyFont="1" applyBorder="1" applyAlignment="1" applyProtection="1">
      <alignment horizontal="center" vertical="center"/>
      <protection locked="0"/>
    </xf>
    <xf numFmtId="0" fontId="0" fillId="0" borderId="0" xfId="0" applyBorder="1"/>
    <xf numFmtId="0" fontId="4" fillId="0" borderId="2" xfId="0" applyFont="1" applyBorder="1" applyAlignment="1">
      <alignment horizontal="center"/>
    </xf>
    <xf numFmtId="0" fontId="4" fillId="0" borderId="12" xfId="0" applyFont="1" applyBorder="1" applyAlignment="1">
      <alignment horizontal="center"/>
    </xf>
    <xf numFmtId="0" fontId="22" fillId="0" borderId="0" xfId="0" applyFont="1" applyAlignment="1">
      <alignment wrapText="1"/>
    </xf>
    <xf numFmtId="0" fontId="10" fillId="0" borderId="12" xfId="0" applyFont="1" applyBorder="1" applyAlignment="1">
      <alignment horizontal="justify" vertical="center" wrapText="1"/>
    </xf>
    <xf numFmtId="0" fontId="10" fillId="0" borderId="2" xfId="0" applyFont="1" applyBorder="1" applyAlignment="1">
      <alignment vertical="center"/>
    </xf>
    <xf numFmtId="0" fontId="10" fillId="0" borderId="12" xfId="0" applyFont="1" applyBorder="1" applyAlignment="1">
      <alignment horizontal="center" vertical="center"/>
    </xf>
    <xf numFmtId="0" fontId="17" fillId="0" borderId="2" xfId="0" applyFont="1" applyBorder="1" applyAlignment="1">
      <alignment vertical="center"/>
    </xf>
    <xf numFmtId="0" fontId="17" fillId="0" borderId="12" xfId="0" applyFont="1" applyBorder="1" applyAlignment="1">
      <alignment horizontal="center" vertical="center"/>
    </xf>
    <xf numFmtId="0" fontId="23" fillId="0" borderId="0" xfId="0" applyFont="1"/>
    <xf numFmtId="0" fontId="23" fillId="0" borderId="0" xfId="0" applyFont="1" applyAlignment="1">
      <alignment horizontal="center" vertical="center"/>
    </xf>
    <xf numFmtId="0" fontId="24" fillId="0" borderId="0" xfId="0" applyFont="1" applyBorder="1" applyAlignment="1">
      <alignment vertical="center" textRotation="180"/>
    </xf>
    <xf numFmtId="0" fontId="24" fillId="0" borderId="0" xfId="0" applyFont="1" applyBorder="1"/>
    <xf numFmtId="0" fontId="24" fillId="0" borderId="0" xfId="0" applyFont="1" applyBorder="1" applyAlignment="1">
      <alignment vertical="center" textRotation="180" wrapText="1"/>
    </xf>
    <xf numFmtId="0" fontId="25" fillId="0" borderId="1" xfId="0" applyFont="1" applyBorder="1" applyAlignment="1">
      <alignment horizontal="center" vertical="center" wrapText="1"/>
    </xf>
    <xf numFmtId="0" fontId="25" fillId="0" borderId="1" xfId="0" applyNumberFormat="1" applyFont="1" applyBorder="1" applyAlignment="1">
      <alignment horizontal="center" vertical="center" wrapText="1"/>
    </xf>
    <xf numFmtId="0" fontId="27" fillId="0" borderId="0" xfId="0" applyFont="1" applyBorder="1" applyAlignment="1">
      <alignment vertical="center"/>
    </xf>
    <xf numFmtId="0" fontId="26" fillId="0" borderId="0" xfId="0" applyFont="1" applyBorder="1" applyAlignment="1">
      <alignment vertical="center"/>
    </xf>
    <xf numFmtId="0" fontId="26" fillId="0" borderId="0" xfId="0" applyFont="1"/>
    <xf numFmtId="0" fontId="27" fillId="0" borderId="0" xfId="0" applyFont="1"/>
    <xf numFmtId="0" fontId="6" fillId="0" borderId="1" xfId="0" applyFont="1" applyBorder="1" applyAlignment="1">
      <alignment horizontal="center" wrapText="1"/>
    </xf>
    <xf numFmtId="0" fontId="1" fillId="0" borderId="13" xfId="0" applyFont="1" applyBorder="1" applyAlignment="1"/>
    <xf numFmtId="0" fontId="3" fillId="0" borderId="1" xfId="0" applyFont="1" applyBorder="1" applyAlignment="1">
      <alignment horizontal="center" vertical="justify" wrapText="1"/>
    </xf>
    <xf numFmtId="0" fontId="5" fillId="0" borderId="10" xfId="0" applyFont="1" applyBorder="1" applyAlignment="1">
      <alignment vertical="center" wrapText="1"/>
    </xf>
    <xf numFmtId="0" fontId="2" fillId="0" borderId="0" xfId="0" applyFont="1" applyAlignment="1">
      <alignment horizontal="center" vertical="center"/>
    </xf>
    <xf numFmtId="0" fontId="25" fillId="0" borderId="1" xfId="0" applyFont="1" applyBorder="1" applyAlignment="1">
      <alignment horizontal="center" vertical="center"/>
    </xf>
    <xf numFmtId="16" fontId="25"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5" fillId="0" borderId="1" xfId="0" applyNumberFormat="1" applyFont="1" applyBorder="1" applyAlignment="1">
      <alignment horizontal="center" vertical="center"/>
    </xf>
    <xf numFmtId="0" fontId="2" fillId="0" borderId="1" xfId="0" applyFont="1" applyBorder="1" applyAlignment="1">
      <alignment vertical="center"/>
    </xf>
    <xf numFmtId="0" fontId="28" fillId="0" borderId="1" xfId="0" applyFont="1" applyBorder="1" applyAlignment="1">
      <alignment horizontal="center" vertical="center"/>
    </xf>
    <xf numFmtId="0" fontId="25" fillId="0" borderId="0" xfId="0" applyFont="1" applyBorder="1" applyAlignment="1">
      <alignment horizontal="center" vertical="center"/>
    </xf>
    <xf numFmtId="0" fontId="2" fillId="0" borderId="0" xfId="0" applyFont="1" applyBorder="1" applyAlignment="1">
      <alignment horizontal="center" vertical="center"/>
    </xf>
    <xf numFmtId="0" fontId="28" fillId="0" borderId="0" xfId="0" applyFont="1" applyBorder="1" applyAlignment="1">
      <alignment horizontal="center" vertical="center"/>
    </xf>
    <xf numFmtId="0" fontId="25" fillId="0" borderId="0" xfId="0" applyFont="1" applyAlignment="1">
      <alignment horizontal="center" vertical="center"/>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0" fillId="2" borderId="0" xfId="0" applyFill="1"/>
    <xf numFmtId="0" fontId="4" fillId="2" borderId="1" xfId="0" applyFont="1" applyFill="1" applyBorder="1" applyAlignment="1">
      <alignment horizontal="center"/>
    </xf>
    <xf numFmtId="0" fontId="3" fillId="2" borderId="1" xfId="0" applyFont="1" applyFill="1" applyBorder="1" applyAlignment="1">
      <alignment horizontal="center"/>
    </xf>
    <xf numFmtId="0" fontId="4" fillId="2" borderId="7" xfId="0" applyFont="1" applyFill="1" applyBorder="1" applyAlignment="1">
      <alignment horizontal="center"/>
    </xf>
    <xf numFmtId="49" fontId="9" fillId="0" borderId="2" xfId="0" applyNumberFormat="1" applyFont="1" applyBorder="1" applyAlignment="1" applyProtection="1">
      <alignment horizontal="center" vertical="center"/>
      <protection locked="0"/>
    </xf>
    <xf numFmtId="0" fontId="3" fillId="0" borderId="2" xfId="0" applyFont="1" applyBorder="1" applyAlignment="1">
      <alignment horizontal="center"/>
    </xf>
    <xf numFmtId="0" fontId="3" fillId="0" borderId="17" xfId="0" applyFont="1" applyBorder="1" applyAlignment="1">
      <alignment horizontal="center"/>
    </xf>
    <xf numFmtId="0" fontId="4" fillId="0" borderId="18" xfId="0" applyFont="1" applyBorder="1" applyAlignment="1">
      <alignment horizontal="center"/>
    </xf>
    <xf numFmtId="0" fontId="5" fillId="0" borderId="17" xfId="0" applyFont="1" applyBorder="1" applyAlignment="1">
      <alignment horizontal="center"/>
    </xf>
    <xf numFmtId="0" fontId="6" fillId="0" borderId="8" xfId="0" applyFont="1" applyBorder="1" applyAlignment="1">
      <alignment horizontal="center"/>
    </xf>
    <xf numFmtId="0" fontId="6" fillId="0" borderId="19" xfId="0" applyFont="1" applyBorder="1" applyAlignment="1">
      <alignment horizontal="center"/>
    </xf>
    <xf numFmtId="0" fontId="5" fillId="0" borderId="20" xfId="0" applyFont="1" applyBorder="1"/>
    <xf numFmtId="0" fontId="5" fillId="0" borderId="20" xfId="0" applyFont="1" applyBorder="1" applyAlignment="1">
      <alignment horizontal="center"/>
    </xf>
    <xf numFmtId="0" fontId="5" fillId="0" borderId="21" xfId="0" applyFont="1" applyBorder="1" applyAlignment="1">
      <alignment horizontal="center"/>
    </xf>
    <xf numFmtId="0" fontId="5" fillId="0" borderId="16" xfId="0" applyFont="1" applyBorder="1"/>
    <xf numFmtId="0" fontId="3" fillId="0" borderId="18" xfId="0" applyFont="1" applyBorder="1" applyAlignment="1">
      <alignment horizontal="center"/>
    </xf>
    <xf numFmtId="0" fontId="4" fillId="0" borderId="17" xfId="0" applyFont="1" applyBorder="1" applyAlignment="1">
      <alignment horizontal="center"/>
    </xf>
    <xf numFmtId="0" fontId="6" fillId="0" borderId="16" xfId="0" applyFont="1" applyBorder="1"/>
    <xf numFmtId="49" fontId="20" fillId="0" borderId="2" xfId="0" applyNumberFormat="1" applyFont="1" applyBorder="1" applyAlignment="1" applyProtection="1">
      <alignment horizontal="center" vertical="center"/>
      <protection locked="0"/>
    </xf>
    <xf numFmtId="0" fontId="3" fillId="0" borderId="20" xfId="0" applyFont="1" applyBorder="1" applyAlignment="1">
      <alignment horizontal="center"/>
    </xf>
    <xf numFmtId="0" fontId="4" fillId="0" borderId="21" xfId="0" applyFont="1" applyBorder="1" applyAlignment="1">
      <alignment horizontal="center"/>
    </xf>
    <xf numFmtId="0" fontId="6" fillId="2" borderId="1" xfId="0" applyFont="1" applyFill="1" applyBorder="1" applyAlignment="1">
      <alignment horizontal="center"/>
    </xf>
    <xf numFmtId="0" fontId="6" fillId="0" borderId="10" xfId="0" applyFont="1" applyBorder="1"/>
    <xf numFmtId="0" fontId="4" fillId="0" borderId="20" xfId="0" applyFont="1" applyBorder="1" applyAlignment="1">
      <alignment horizontal="center"/>
    </xf>
    <xf numFmtId="0" fontId="6" fillId="0" borderId="1" xfId="0" applyFont="1" applyBorder="1"/>
    <xf numFmtId="0" fontId="29" fillId="0" borderId="16" xfId="0" applyFont="1" applyBorder="1"/>
    <xf numFmtId="0" fontId="29" fillId="0" borderId="17" xfId="0" applyFont="1" applyBorder="1" applyAlignment="1">
      <alignment horizontal="center"/>
    </xf>
    <xf numFmtId="0" fontId="4" fillId="0" borderId="26" xfId="0" applyFont="1" applyBorder="1" applyAlignment="1">
      <alignment horizontal="center"/>
    </xf>
    <xf numFmtId="0" fontId="3" fillId="0" borderId="26" xfId="0" applyFont="1" applyBorder="1" applyAlignment="1">
      <alignment horizontal="center"/>
    </xf>
    <xf numFmtId="0" fontId="6" fillId="0" borderId="11" xfId="0" applyFont="1" applyBorder="1" applyAlignment="1">
      <alignment horizontal="center"/>
    </xf>
    <xf numFmtId="0" fontId="5" fillId="0" borderId="9" xfId="0" applyFont="1" applyBorder="1" applyAlignment="1">
      <alignment horizontal="center"/>
    </xf>
    <xf numFmtId="0" fontId="4" fillId="0" borderId="27" xfId="0" applyFont="1" applyBorder="1" applyAlignment="1">
      <alignment horizontal="center"/>
    </xf>
    <xf numFmtId="0" fontId="5" fillId="0" borderId="20" xfId="0" applyFont="1" applyBorder="1" applyAlignment="1">
      <alignment wrapText="1"/>
    </xf>
    <xf numFmtId="0" fontId="6" fillId="2" borderId="4" xfId="0" applyFont="1" applyFill="1" applyBorder="1" applyAlignment="1">
      <alignment horizontal="center"/>
    </xf>
    <xf numFmtId="0" fontId="6" fillId="2" borderId="4" xfId="0" applyFont="1" applyFill="1" applyBorder="1"/>
    <xf numFmtId="49" fontId="9" fillId="2" borderId="1" xfId="0" applyNumberFormat="1" applyFont="1" applyFill="1" applyBorder="1" applyAlignment="1" applyProtection="1">
      <alignment horizontal="center" vertical="center"/>
      <protection locked="0"/>
    </xf>
    <xf numFmtId="0" fontId="5" fillId="2" borderId="15" xfId="0" applyFont="1" applyFill="1" applyBorder="1" applyAlignment="1">
      <alignment wrapText="1"/>
    </xf>
    <xf numFmtId="0" fontId="3" fillId="2" borderId="2" xfId="0" applyFont="1" applyFill="1" applyBorder="1" applyAlignment="1">
      <alignment horizontal="center"/>
    </xf>
    <xf numFmtId="0" fontId="1" fillId="2" borderId="0" xfId="0" applyFont="1" applyFill="1"/>
    <xf numFmtId="0" fontId="6" fillId="3" borderId="1" xfId="0" applyFont="1" applyFill="1" applyBorder="1" applyAlignment="1">
      <alignment horizontal="center"/>
    </xf>
    <xf numFmtId="0" fontId="6" fillId="3" borderId="16" xfId="0" applyFont="1" applyFill="1" applyBorder="1"/>
    <xf numFmtId="49" fontId="9" fillId="3" borderId="17" xfId="0" applyNumberFormat="1" applyFont="1" applyFill="1" applyBorder="1" applyAlignment="1" applyProtection="1">
      <alignment horizontal="center" vertical="center"/>
      <protection locked="0"/>
    </xf>
    <xf numFmtId="0" fontId="4" fillId="3" borderId="18" xfId="0" applyFont="1" applyFill="1" applyBorder="1" applyAlignment="1">
      <alignment horizontal="center"/>
    </xf>
    <xf numFmtId="0" fontId="4" fillId="3" borderId="17" xfId="0" applyFont="1" applyFill="1" applyBorder="1" applyAlignment="1">
      <alignment horizontal="center"/>
    </xf>
    <xf numFmtId="0" fontId="3" fillId="3" borderId="17" xfId="0" applyFont="1" applyFill="1" applyBorder="1" applyAlignment="1">
      <alignment horizontal="center"/>
    </xf>
    <xf numFmtId="0" fontId="0" fillId="3" borderId="0" xfId="0" applyFill="1"/>
    <xf numFmtId="0" fontId="6" fillId="3" borderId="4" xfId="0" applyFont="1" applyFill="1" applyBorder="1" applyAlignment="1">
      <alignment horizontal="center"/>
    </xf>
    <xf numFmtId="0" fontId="6" fillId="3" borderId="4" xfId="0" applyFont="1" applyFill="1" applyBorder="1"/>
    <xf numFmtId="0" fontId="4" fillId="3" borderId="7" xfId="0" applyFont="1" applyFill="1" applyBorder="1" applyAlignment="1">
      <alignment horizontal="center"/>
    </xf>
    <xf numFmtId="0" fontId="3" fillId="3" borderId="1" xfId="0" applyFont="1" applyFill="1" applyBorder="1" applyAlignment="1">
      <alignment horizontal="center"/>
    </xf>
    <xf numFmtId="0" fontId="4" fillId="3" borderId="1"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2" xfId="0" applyFont="1" applyFill="1" applyBorder="1" applyAlignment="1">
      <alignment horizontal="center"/>
    </xf>
    <xf numFmtId="49" fontId="9" fillId="3" borderId="1" xfId="0" applyNumberFormat="1" applyFont="1" applyFill="1" applyBorder="1" applyAlignment="1" applyProtection="1">
      <alignment horizontal="center" vertical="center"/>
      <protection locked="0"/>
    </xf>
    <xf numFmtId="0" fontId="6" fillId="4" borderId="4" xfId="0" applyFont="1" applyFill="1" applyBorder="1"/>
    <xf numFmtId="0" fontId="5" fillId="2" borderId="27" xfId="0" applyFont="1" applyFill="1" applyBorder="1" applyAlignment="1">
      <alignment horizontal="center"/>
    </xf>
    <xf numFmtId="0" fontId="25" fillId="0" borderId="1" xfId="0" applyFont="1" applyBorder="1" applyAlignment="1">
      <alignment horizontal="center" vertical="center"/>
    </xf>
    <xf numFmtId="0" fontId="23" fillId="0" borderId="0" xfId="0" applyFont="1" applyAlignment="1">
      <alignment horizontal="center" vertical="center"/>
    </xf>
    <xf numFmtId="0" fontId="2" fillId="0" borderId="7" xfId="0" applyFont="1" applyBorder="1" applyAlignment="1">
      <alignment horizontal="center" vertical="center"/>
    </xf>
    <xf numFmtId="0" fontId="30" fillId="0" borderId="0" xfId="0" applyFont="1" applyAlignment="1">
      <alignment horizontal="center"/>
    </xf>
    <xf numFmtId="0" fontId="30" fillId="0" borderId="0" xfId="0" applyFont="1" applyAlignment="1">
      <alignment wrapText="1"/>
    </xf>
    <xf numFmtId="0" fontId="19" fillId="0" borderId="0" xfId="0" applyFont="1"/>
    <xf numFmtId="0" fontId="30" fillId="0" borderId="0" xfId="0" applyFont="1" applyAlignment="1">
      <alignment horizontal="justify"/>
    </xf>
    <xf numFmtId="0" fontId="31" fillId="0" borderId="0" xfId="0" applyFont="1"/>
    <xf numFmtId="0" fontId="19" fillId="0" borderId="0" xfId="0" applyFont="1" applyAlignment="1">
      <alignment horizontal="justify"/>
    </xf>
    <xf numFmtId="0" fontId="32" fillId="0" borderId="0" xfId="0" applyFont="1" applyAlignment="1">
      <alignment horizontal="center"/>
    </xf>
    <xf numFmtId="0" fontId="6" fillId="0" borderId="1" xfId="0" applyFont="1" applyBorder="1" applyAlignment="1">
      <alignment horizontal="center"/>
    </xf>
    <xf numFmtId="0" fontId="6" fillId="0" borderId="25" xfId="0" applyFont="1" applyBorder="1"/>
    <xf numFmtId="49" fontId="33" fillId="0" borderId="1" xfId="0" applyNumberFormat="1" applyFont="1" applyBorder="1" applyAlignment="1" applyProtection="1">
      <alignment horizontal="center" vertical="center"/>
      <protection locked="0"/>
    </xf>
    <xf numFmtId="0" fontId="6" fillId="0" borderId="28" xfId="0" applyFont="1" applyBorder="1"/>
    <xf numFmtId="49" fontId="33" fillId="0" borderId="2" xfId="0" applyNumberFormat="1" applyFont="1" applyBorder="1" applyAlignment="1" applyProtection="1">
      <alignment horizontal="center" vertical="center"/>
      <protection locked="0"/>
    </xf>
    <xf numFmtId="0" fontId="5" fillId="5" borderId="22" xfId="0" applyFont="1" applyFill="1" applyBorder="1" applyAlignment="1">
      <alignment horizontal="center"/>
    </xf>
    <xf numFmtId="0" fontId="5" fillId="5" borderId="16" xfId="0" applyFont="1" applyFill="1" applyBorder="1" applyAlignment="1">
      <alignment horizontal="left" wrapText="1"/>
    </xf>
    <xf numFmtId="0" fontId="5" fillId="5" borderId="17" xfId="0" applyFont="1" applyFill="1" applyBorder="1" applyAlignment="1">
      <alignment horizontal="left" wrapText="1"/>
    </xf>
    <xf numFmtId="0" fontId="5" fillId="5" borderId="17" xfId="0" applyFont="1" applyFill="1" applyBorder="1" applyAlignment="1">
      <alignment horizontal="center"/>
    </xf>
    <xf numFmtId="0" fontId="5" fillId="5" borderId="18" xfId="0" applyFont="1" applyFill="1" applyBorder="1" applyAlignment="1">
      <alignment horizontal="center"/>
    </xf>
    <xf numFmtId="0" fontId="7" fillId="5" borderId="0" xfId="0" applyFont="1" applyFill="1"/>
    <xf numFmtId="0" fontId="5" fillId="5" borderId="6" xfId="0" applyFont="1" applyFill="1" applyBorder="1" applyAlignment="1">
      <alignment horizontal="center"/>
    </xf>
    <xf numFmtId="0" fontId="5" fillId="5" borderId="10" xfId="0" applyFont="1" applyFill="1" applyBorder="1" applyAlignment="1">
      <alignment wrapText="1"/>
    </xf>
    <xf numFmtId="0" fontId="5" fillId="5" borderId="16" xfId="0" applyFont="1" applyFill="1" applyBorder="1" applyAlignment="1">
      <alignment wrapText="1"/>
    </xf>
    <xf numFmtId="0" fontId="3" fillId="5" borderId="17" xfId="0" applyFont="1" applyFill="1" applyBorder="1" applyAlignment="1">
      <alignment horizontal="center"/>
    </xf>
    <xf numFmtId="0" fontId="4" fillId="5" borderId="18" xfId="0" applyFont="1" applyFill="1" applyBorder="1" applyAlignment="1">
      <alignment horizontal="center"/>
    </xf>
    <xf numFmtId="0" fontId="1" fillId="5" borderId="0" xfId="0" applyFont="1" applyFill="1"/>
    <xf numFmtId="0" fontId="5" fillId="5" borderId="5" xfId="0" applyFont="1" applyFill="1" applyBorder="1" applyAlignment="1">
      <alignment horizontal="center"/>
    </xf>
    <xf numFmtId="0" fontId="5" fillId="5" borderId="9" xfId="0" applyFont="1" applyFill="1" applyBorder="1" applyAlignment="1">
      <alignment wrapText="1"/>
    </xf>
    <xf numFmtId="0" fontId="3" fillId="5" borderId="20" xfId="0" applyFont="1" applyFill="1" applyBorder="1" applyAlignment="1">
      <alignment horizontal="center"/>
    </xf>
    <xf numFmtId="0" fontId="4" fillId="5" borderId="26" xfId="0" applyFont="1" applyFill="1" applyBorder="1" applyAlignment="1">
      <alignment horizontal="center"/>
    </xf>
    <xf numFmtId="0" fontId="3" fillId="5" borderId="26" xfId="0" applyFont="1" applyFill="1" applyBorder="1" applyAlignment="1">
      <alignment horizontal="center"/>
    </xf>
    <xf numFmtId="0" fontId="5" fillId="5" borderId="17" xfId="0" applyFont="1" applyFill="1" applyBorder="1" applyAlignment="1">
      <alignment horizontal="center" wrapText="1"/>
    </xf>
    <xf numFmtId="0" fontId="5" fillId="5" borderId="16" xfId="0" applyFont="1" applyFill="1" applyBorder="1" applyAlignment="1">
      <alignment horizontal="left"/>
    </xf>
    <xf numFmtId="0" fontId="5" fillId="5" borderId="20" xfId="0" applyFont="1" applyFill="1" applyBorder="1" applyAlignment="1">
      <alignment horizontal="center"/>
    </xf>
    <xf numFmtId="0" fontId="5" fillId="5" borderId="10" xfId="0" applyFont="1" applyFill="1" applyBorder="1"/>
    <xf numFmtId="0" fontId="4" fillId="5" borderId="21" xfId="0" applyFont="1" applyFill="1" applyBorder="1" applyAlignment="1">
      <alignment horizontal="center"/>
    </xf>
    <xf numFmtId="0" fontId="5" fillId="5" borderId="4" xfId="0" applyFont="1" applyFill="1" applyBorder="1" applyAlignment="1"/>
    <xf numFmtId="0" fontId="5" fillId="5" borderId="4" xfId="0" applyFont="1" applyFill="1" applyBorder="1"/>
    <xf numFmtId="0" fontId="5" fillId="5" borderId="1" xfId="0" applyFont="1" applyFill="1" applyBorder="1" applyAlignment="1">
      <alignment horizontal="center"/>
    </xf>
    <xf numFmtId="0" fontId="5" fillId="5" borderId="7" xfId="0" applyFont="1" applyFill="1" applyBorder="1" applyAlignment="1">
      <alignment horizontal="center"/>
    </xf>
    <xf numFmtId="0" fontId="5" fillId="5" borderId="0" xfId="0" applyFont="1" applyFill="1"/>
    <xf numFmtId="0" fontId="5" fillId="5" borderId="4" xfId="0" applyFont="1" applyFill="1" applyBorder="1" applyAlignment="1">
      <alignment horizontal="right"/>
    </xf>
    <xf numFmtId="0" fontId="6" fillId="5" borderId="13" xfId="0" applyFont="1" applyFill="1" applyBorder="1" applyAlignment="1">
      <alignment horizontal="center"/>
    </xf>
    <xf numFmtId="0" fontId="6" fillId="0" borderId="0" xfId="0" applyFont="1" applyAlignment="1">
      <alignment horizontal="center"/>
    </xf>
    <xf numFmtId="0" fontId="6" fillId="0" borderId="29" xfId="0" applyFont="1" applyBorder="1" applyAlignment="1">
      <alignment vertical="top" wrapText="1"/>
    </xf>
    <xf numFmtId="0" fontId="6" fillId="0" borderId="30" xfId="0" applyFont="1" applyBorder="1" applyAlignment="1">
      <alignment vertical="top" wrapText="1"/>
    </xf>
    <xf numFmtId="0" fontId="6" fillId="0" borderId="30" xfId="0" applyFont="1" applyBorder="1" applyAlignment="1">
      <alignment horizontal="center"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49" fontId="6" fillId="0" borderId="2" xfId="0" applyNumberFormat="1" applyFont="1" applyBorder="1" applyAlignment="1">
      <alignment horizontal="right" vertical="top" wrapText="1"/>
    </xf>
    <xf numFmtId="0" fontId="6" fillId="0" borderId="2" xfId="0" applyFont="1" applyBorder="1"/>
    <xf numFmtId="0" fontId="33" fillId="0" borderId="2" xfId="0" applyFont="1" applyBorder="1" applyAlignment="1">
      <alignment vertical="top" wrapText="1"/>
    </xf>
    <xf numFmtId="0" fontId="9" fillId="0" borderId="1" xfId="0" applyFont="1" applyBorder="1" applyAlignment="1">
      <alignment horizontal="center" vertical="top" wrapText="1"/>
    </xf>
    <xf numFmtId="0" fontId="6" fillId="0" borderId="1" xfId="0" applyFont="1" applyBorder="1" applyAlignment="1">
      <alignment horizontal="justify" vertical="top" wrapText="1"/>
    </xf>
    <xf numFmtId="0" fontId="5" fillId="0" borderId="33" xfId="0" applyFont="1" applyBorder="1" applyAlignment="1">
      <alignment horizontal="center" vertical="top" wrapText="1"/>
    </xf>
    <xf numFmtId="0" fontId="5" fillId="0" borderId="33" xfId="0" applyFont="1" applyBorder="1" applyAlignment="1">
      <alignment vertical="top" wrapText="1"/>
    </xf>
    <xf numFmtId="0" fontId="5" fillId="0" borderId="0" xfId="0" applyFont="1" applyAlignment="1">
      <alignment horizontal="center"/>
    </xf>
    <xf numFmtId="0" fontId="34" fillId="0" borderId="0" xfId="0" applyFont="1" applyAlignment="1">
      <alignment horizontal="center"/>
    </xf>
    <xf numFmtId="0" fontId="34" fillId="0" borderId="0" xfId="0" applyFont="1"/>
    <xf numFmtId="0" fontId="10" fillId="0" borderId="3" xfId="0" applyFont="1" applyBorder="1" applyAlignment="1">
      <alignment vertical="center" wrapText="1"/>
    </xf>
    <xf numFmtId="0" fontId="10" fillId="0" borderId="23" xfId="0" applyFont="1" applyBorder="1" applyAlignment="1">
      <alignment vertical="center" wrapText="1"/>
    </xf>
    <xf numFmtId="0" fontId="21" fillId="0" borderId="0" xfId="0" applyFont="1" applyAlignment="1">
      <alignment horizontal="center"/>
    </xf>
    <xf numFmtId="0" fontId="10" fillId="0" borderId="3" xfId="0" applyFont="1" applyBorder="1" applyAlignment="1">
      <alignment vertical="center"/>
    </xf>
    <xf numFmtId="0" fontId="10" fillId="0" borderId="23" xfId="0" applyFont="1" applyBorder="1" applyAlignment="1">
      <alignment vertical="center"/>
    </xf>
    <xf numFmtId="0" fontId="14" fillId="0" borderId="3" xfId="0" applyFont="1" applyBorder="1" applyAlignment="1">
      <alignment horizontal="justify" vertical="center" wrapText="1"/>
    </xf>
    <xf numFmtId="0" fontId="14" fillId="0" borderId="23" xfId="0" applyFont="1" applyBorder="1" applyAlignment="1">
      <alignment horizontal="justify" vertical="center" wrapText="1"/>
    </xf>
    <xf numFmtId="0" fontId="10" fillId="0" borderId="4" xfId="0" applyFont="1" applyBorder="1" applyAlignment="1">
      <alignment vertical="center" wrapText="1"/>
    </xf>
    <xf numFmtId="0" fontId="10" fillId="0" borderId="7" xfId="0" applyFont="1" applyBorder="1" applyAlignment="1">
      <alignment vertical="center" wrapText="1"/>
    </xf>
    <xf numFmtId="0" fontId="23" fillId="0" borderId="0" xfId="0" applyFont="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alignment horizontal="center" vertical="center" textRotation="180"/>
    </xf>
    <xf numFmtId="0" fontId="2" fillId="0" borderId="1" xfId="0" applyFont="1" applyBorder="1" applyAlignment="1">
      <alignment horizontal="center" vertical="center"/>
    </xf>
    <xf numFmtId="0" fontId="26" fillId="0" borderId="0"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5" fillId="0" borderId="1" xfId="0" applyNumberFormat="1" applyFont="1" applyBorder="1" applyAlignment="1">
      <alignment horizontal="center" vertical="center"/>
    </xf>
    <xf numFmtId="0" fontId="5" fillId="0" borderId="4" xfId="0" applyFont="1" applyBorder="1" applyAlignment="1"/>
    <xf numFmtId="0" fontId="0" fillId="0" borderId="25" xfId="0" applyBorder="1" applyAlignment="1"/>
    <xf numFmtId="0" fontId="6" fillId="0" borderId="4" xfId="0" applyFont="1" applyBorder="1" applyAlignment="1"/>
    <xf numFmtId="0" fontId="8" fillId="0" borderId="25" xfId="0" applyFont="1" applyBorder="1" applyAlignment="1"/>
    <xf numFmtId="0" fontId="6" fillId="0" borderId="4"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wrapText="1"/>
    </xf>
    <xf numFmtId="0" fontId="6" fillId="0" borderId="7" xfId="0" applyFont="1" applyBorder="1" applyAlignment="1">
      <alignment wrapText="1"/>
    </xf>
    <xf numFmtId="0" fontId="6" fillId="0" borderId="1" xfId="0" applyFont="1" applyBorder="1" applyAlignment="1">
      <alignment horizontal="center"/>
    </xf>
    <xf numFmtId="0" fontId="5" fillId="0" borderId="3" xfId="0" applyFont="1" applyBorder="1" applyAlignment="1">
      <alignment horizontal="center" vertical="center" textRotation="90" wrapText="1"/>
    </xf>
    <xf numFmtId="0" fontId="5" fillId="0" borderId="24" xfId="0" applyFont="1" applyBorder="1" applyAlignment="1">
      <alignment horizontal="center" vertical="center" textRotation="90" wrapText="1"/>
    </xf>
    <xf numFmtId="0" fontId="5" fillId="0" borderId="2" xfId="0" applyFont="1" applyBorder="1" applyAlignment="1">
      <alignment horizontal="center" vertical="center" textRotation="90" wrapText="1"/>
    </xf>
    <xf numFmtId="0" fontId="5" fillId="0" borderId="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textRotation="90" wrapText="1"/>
    </xf>
    <xf numFmtId="0" fontId="5" fillId="0" borderId="25" xfId="0" applyFont="1" applyBorder="1" applyAlignment="1">
      <alignment horizontal="center" vertical="center"/>
    </xf>
    <xf numFmtId="0" fontId="6" fillId="0" borderId="25"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textRotation="90"/>
    </xf>
    <xf numFmtId="0" fontId="6" fillId="0" borderId="24" xfId="0" applyFont="1" applyBorder="1" applyAlignment="1">
      <alignment horizontal="center" vertical="center" textRotation="90"/>
    </xf>
    <xf numFmtId="0" fontId="6" fillId="0" borderId="2" xfId="0" applyFont="1" applyBorder="1" applyAlignment="1">
      <alignment horizontal="center" vertical="center" textRotation="90"/>
    </xf>
    <xf numFmtId="0" fontId="5" fillId="0" borderId="1" xfId="0"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wrapText="1"/>
    </xf>
    <xf numFmtId="0" fontId="6" fillId="0" borderId="1" xfId="0" applyFont="1" applyBorder="1" applyAlignment="1">
      <alignment wrapText="1"/>
    </xf>
    <xf numFmtId="0" fontId="5" fillId="0" borderId="19" xfId="0" applyFont="1" applyBorder="1" applyAlignment="1">
      <alignment horizontal="center" textRotation="90" wrapText="1"/>
    </xf>
    <xf numFmtId="0" fontId="5" fillId="0" borderId="14" xfId="0" applyFont="1" applyBorder="1" applyAlignment="1">
      <alignment horizontal="center" textRotation="90" wrapText="1"/>
    </xf>
    <xf numFmtId="0" fontId="5" fillId="0" borderId="12" xfId="0" applyFont="1" applyBorder="1" applyAlignment="1">
      <alignment horizontal="center" textRotation="90" wrapText="1"/>
    </xf>
    <xf numFmtId="0" fontId="5" fillId="0" borderId="3" xfId="0" applyFont="1" applyBorder="1" applyAlignment="1">
      <alignment horizontal="center" textRotation="90" wrapText="1"/>
    </xf>
    <xf numFmtId="0" fontId="5" fillId="0" borderId="24" xfId="0" applyFont="1" applyBorder="1" applyAlignment="1">
      <alignment horizontal="center" textRotation="90" wrapText="1"/>
    </xf>
    <xf numFmtId="0" fontId="5" fillId="0" borderId="2" xfId="0" applyFont="1" applyBorder="1" applyAlignment="1">
      <alignment horizontal="center" textRotation="90" wrapText="1"/>
    </xf>
    <xf numFmtId="0" fontId="5" fillId="0" borderId="4" xfId="0" applyFont="1" applyBorder="1" applyAlignment="1">
      <alignment horizontal="center"/>
    </xf>
    <xf numFmtId="0" fontId="5" fillId="0" borderId="25" xfId="0" applyFont="1" applyBorder="1" applyAlignment="1">
      <alignment horizontal="center"/>
    </xf>
    <xf numFmtId="0" fontId="5" fillId="0" borderId="7" xfId="0" applyFont="1" applyBorder="1" applyAlignment="1">
      <alignment horizontal="center"/>
    </xf>
    <xf numFmtId="0" fontId="5" fillId="0" borderId="3" xfId="0" applyFont="1" applyBorder="1" applyAlignment="1">
      <alignment horizontal="center" textRotation="90"/>
    </xf>
    <xf numFmtId="0" fontId="0" fillId="0" borderId="2" xfId="0" applyBorder="1" applyAlignment="1"/>
    <xf numFmtId="0" fontId="3"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5" fillId="0" borderId="31" xfId="0" applyFont="1" applyBorder="1" applyAlignment="1">
      <alignment horizontal="right" vertical="top" wrapText="1"/>
    </xf>
    <xf numFmtId="0" fontId="5" fillId="0" borderId="32" xfId="0" applyFont="1" applyBorder="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7022155</xdr:colOff>
      <xdr:row>55</xdr:row>
      <xdr:rowOff>150846</xdr:rowOff>
    </xdr:to>
    <xdr:pic>
      <xdr:nvPicPr>
        <xdr:cNvPr id="2" name="Рисунок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7022154" cy="10283825"/>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28"/>
  <sheetViews>
    <sheetView tabSelected="1" zoomScale="94" zoomScaleNormal="94" workbookViewId="0">
      <selection sqref="A1:A55"/>
    </sheetView>
  </sheetViews>
  <sheetFormatPr defaultRowHeight="12.75" x14ac:dyDescent="0.2"/>
  <cols>
    <col min="1" max="1" width="105.7109375" customWidth="1"/>
  </cols>
  <sheetData>
    <row r="1" spans="1:1" ht="15.75" x14ac:dyDescent="0.25">
      <c r="A1" s="17" t="s">
        <v>247</v>
      </c>
    </row>
    <row r="2" spans="1:1" ht="15.75" x14ac:dyDescent="0.25">
      <c r="A2" s="17" t="s">
        <v>248</v>
      </c>
    </row>
    <row r="3" spans="1:1" ht="15.75" x14ac:dyDescent="0.25">
      <c r="A3" s="17" t="s">
        <v>304</v>
      </c>
    </row>
    <row r="4" spans="1:1" ht="15.75" x14ac:dyDescent="0.25">
      <c r="A4" s="17" t="s">
        <v>249</v>
      </c>
    </row>
    <row r="5" spans="1:1" ht="15.75" x14ac:dyDescent="0.25">
      <c r="A5" s="17" t="s">
        <v>326</v>
      </c>
    </row>
    <row r="6" spans="1:1" ht="15.75" x14ac:dyDescent="0.25">
      <c r="A6" s="17"/>
    </row>
    <row r="7" spans="1:1" ht="15.75" x14ac:dyDescent="0.25">
      <c r="A7" s="17"/>
    </row>
    <row r="8" spans="1:1" ht="15.75" x14ac:dyDescent="0.25">
      <c r="A8" s="18"/>
    </row>
    <row r="9" spans="1:1" ht="15.75" x14ac:dyDescent="0.25">
      <c r="A9" s="18"/>
    </row>
    <row r="10" spans="1:1" ht="15.75" x14ac:dyDescent="0.25">
      <c r="A10" s="19" t="s">
        <v>250</v>
      </c>
    </row>
    <row r="11" spans="1:1" ht="15.75" x14ac:dyDescent="0.25">
      <c r="A11" s="20" t="s">
        <v>305</v>
      </c>
    </row>
    <row r="12" spans="1:1" ht="15.75" x14ac:dyDescent="0.25">
      <c r="A12" s="21"/>
    </row>
    <row r="13" spans="1:1" ht="15.75" x14ac:dyDescent="0.25">
      <c r="A13" s="146" t="s">
        <v>306</v>
      </c>
    </row>
    <row r="14" spans="1:1" ht="15.75" x14ac:dyDescent="0.25">
      <c r="A14" s="146" t="s">
        <v>251</v>
      </c>
    </row>
    <row r="15" spans="1:1" ht="15.75" x14ac:dyDescent="0.25">
      <c r="A15" s="21" t="s">
        <v>252</v>
      </c>
    </row>
    <row r="16" spans="1:1" ht="15.75" x14ac:dyDescent="0.25">
      <c r="A16" s="21" t="s">
        <v>253</v>
      </c>
    </row>
    <row r="17" spans="1:1" ht="15.75" x14ac:dyDescent="0.25">
      <c r="A17" s="21" t="s">
        <v>285</v>
      </c>
    </row>
    <row r="18" spans="1:1" ht="15.75" x14ac:dyDescent="0.25">
      <c r="A18" s="21" t="s">
        <v>254</v>
      </c>
    </row>
    <row r="19" spans="1:1" ht="15.75" x14ac:dyDescent="0.25">
      <c r="A19" s="152" t="s">
        <v>348</v>
      </c>
    </row>
    <row r="20" spans="1:1" ht="15.75" x14ac:dyDescent="0.25">
      <c r="A20" s="22"/>
    </row>
    <row r="21" spans="1:1" ht="15.75" customHeight="1" x14ac:dyDescent="0.25">
      <c r="A21" s="21"/>
    </row>
    <row r="22" spans="1:1" ht="17.25" customHeight="1" x14ac:dyDescent="0.25">
      <c r="A22" s="23" t="s">
        <v>25</v>
      </c>
    </row>
    <row r="23" spans="1:1" ht="17.25" customHeight="1" x14ac:dyDescent="0.25">
      <c r="A23" s="23" t="s">
        <v>255</v>
      </c>
    </row>
    <row r="24" spans="1:1" ht="16.5" customHeight="1" x14ac:dyDescent="0.25">
      <c r="A24" s="23" t="s">
        <v>303</v>
      </c>
    </row>
    <row r="25" spans="1:1" ht="18" customHeight="1" x14ac:dyDescent="0.25">
      <c r="A25" s="23" t="s">
        <v>256</v>
      </c>
    </row>
    <row r="26" spans="1:1" ht="18.75" customHeight="1" x14ac:dyDescent="0.25">
      <c r="A26" s="24" t="s">
        <v>283</v>
      </c>
    </row>
    <row r="27" spans="1:1" ht="15.75" x14ac:dyDescent="0.25">
      <c r="A27" s="24" t="s">
        <v>284</v>
      </c>
    </row>
    <row r="28" spans="1:1" x14ac:dyDescent="0.2">
      <c r="A28" s="25"/>
    </row>
  </sheetData>
  <phoneticPr fontId="2" type="noConversion"/>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B1" workbookViewId="0">
      <selection activeCell="E33" sqref="E33"/>
    </sheetView>
  </sheetViews>
  <sheetFormatPr defaultRowHeight="12.75" x14ac:dyDescent="0.2"/>
  <cols>
    <col min="1" max="1" width="9.7109375" customWidth="1"/>
    <col min="2" max="2" width="22.5703125" customWidth="1"/>
    <col min="3" max="3" width="11.140625" customWidth="1"/>
    <col min="4" max="4" width="16.7109375" customWidth="1"/>
    <col min="5" max="5" width="17" customWidth="1"/>
    <col min="6" max="6" width="18.85546875" customWidth="1"/>
    <col min="7" max="7" width="14.5703125" customWidth="1"/>
    <col min="8" max="8" width="11.42578125" customWidth="1"/>
    <col min="9" max="9" width="9.5703125" customWidth="1"/>
  </cols>
  <sheetData>
    <row r="1" spans="1:9" ht="18.75" x14ac:dyDescent="0.3">
      <c r="A1" s="25"/>
      <c r="B1" s="205" t="s">
        <v>259</v>
      </c>
      <c r="C1" s="205"/>
      <c r="D1" s="205"/>
      <c r="E1" s="205"/>
      <c r="F1" s="205"/>
      <c r="G1" s="205"/>
      <c r="H1" s="205"/>
      <c r="I1" s="52"/>
    </row>
    <row r="2" spans="1:9" x14ac:dyDescent="0.2">
      <c r="A2" s="25"/>
      <c r="B2" s="25"/>
      <c r="C2" s="25"/>
      <c r="D2" s="25"/>
      <c r="E2" s="25"/>
      <c r="F2" s="25"/>
      <c r="G2" s="25"/>
      <c r="H2" s="25"/>
      <c r="I2" s="25"/>
    </row>
    <row r="3" spans="1:9" ht="31.5" customHeight="1" x14ac:dyDescent="0.2">
      <c r="A3" s="206" t="s">
        <v>260</v>
      </c>
      <c r="B3" s="208" t="s">
        <v>261</v>
      </c>
      <c r="C3" s="203" t="s">
        <v>166</v>
      </c>
      <c r="D3" s="210" t="s">
        <v>167</v>
      </c>
      <c r="E3" s="211"/>
      <c r="F3" s="203" t="s">
        <v>262</v>
      </c>
      <c r="G3" s="203" t="s">
        <v>226</v>
      </c>
      <c r="H3" s="203" t="s">
        <v>263</v>
      </c>
      <c r="I3" s="203" t="s">
        <v>264</v>
      </c>
    </row>
    <row r="4" spans="1:9" ht="47.25" x14ac:dyDescent="0.2">
      <c r="A4" s="207"/>
      <c r="B4" s="209"/>
      <c r="C4" s="204"/>
      <c r="D4" s="53" t="s">
        <v>265</v>
      </c>
      <c r="E4" s="53" t="s">
        <v>266</v>
      </c>
      <c r="F4" s="204"/>
      <c r="G4" s="204"/>
      <c r="H4" s="204"/>
      <c r="I4" s="204"/>
    </row>
    <row r="5" spans="1:9" ht="15.75" x14ac:dyDescent="0.2">
      <c r="A5" s="54" t="s">
        <v>267</v>
      </c>
      <c r="B5" s="55">
        <v>40</v>
      </c>
      <c r="C5" s="55"/>
      <c r="D5" s="55"/>
      <c r="E5" s="55"/>
      <c r="F5" s="55">
        <v>1</v>
      </c>
      <c r="G5" s="55"/>
      <c r="H5" s="55">
        <v>11</v>
      </c>
      <c r="I5" s="55">
        <f>SUM(B5:H5)</f>
        <v>52</v>
      </c>
    </row>
    <row r="6" spans="1:9" ht="15.75" x14ac:dyDescent="0.2">
      <c r="A6" s="54" t="s">
        <v>268</v>
      </c>
      <c r="B6" s="55">
        <v>29</v>
      </c>
      <c r="C6" s="55">
        <v>8</v>
      </c>
      <c r="D6" s="55">
        <v>2</v>
      </c>
      <c r="E6" s="55"/>
      <c r="F6" s="55">
        <v>2</v>
      </c>
      <c r="G6" s="55"/>
      <c r="H6" s="55">
        <v>11</v>
      </c>
      <c r="I6" s="55">
        <f>SUM(B6:H6)</f>
        <v>52</v>
      </c>
    </row>
    <row r="7" spans="1:9" ht="15.75" x14ac:dyDescent="0.2">
      <c r="A7" s="54" t="s">
        <v>269</v>
      </c>
      <c r="B7" s="55">
        <v>30</v>
      </c>
      <c r="C7" s="55">
        <v>4</v>
      </c>
      <c r="D7" s="55">
        <v>6</v>
      </c>
      <c r="E7" s="55" t="s">
        <v>270</v>
      </c>
      <c r="F7" s="55">
        <v>2</v>
      </c>
      <c r="G7" s="55"/>
      <c r="H7" s="55">
        <v>10</v>
      </c>
      <c r="I7" s="55">
        <f>SUM(B7:H7)</f>
        <v>52</v>
      </c>
    </row>
    <row r="8" spans="1:9" ht="15.75" x14ac:dyDescent="0.2">
      <c r="A8" s="54" t="s">
        <v>271</v>
      </c>
      <c r="B8" s="55">
        <v>24</v>
      </c>
      <c r="C8" s="55">
        <v>2</v>
      </c>
      <c r="D8" s="55">
        <v>3</v>
      </c>
      <c r="E8" s="55">
        <v>4</v>
      </c>
      <c r="F8" s="55">
        <v>2</v>
      </c>
      <c r="G8" s="55">
        <v>6</v>
      </c>
      <c r="H8" s="55">
        <v>2</v>
      </c>
      <c r="I8" s="55">
        <f>SUM(B8:H8)</f>
        <v>43</v>
      </c>
    </row>
    <row r="9" spans="1:9" ht="15.75" x14ac:dyDescent="0.2">
      <c r="A9" s="56" t="s">
        <v>222</v>
      </c>
      <c r="B9" s="57">
        <f t="shared" ref="B9:I9" si="0">SUM(B5:B8)</f>
        <v>123</v>
      </c>
      <c r="C9" s="57">
        <f t="shared" si="0"/>
        <v>14</v>
      </c>
      <c r="D9" s="57">
        <f t="shared" si="0"/>
        <v>11</v>
      </c>
      <c r="E9" s="57">
        <f t="shared" si="0"/>
        <v>4</v>
      </c>
      <c r="F9" s="57">
        <f t="shared" si="0"/>
        <v>7</v>
      </c>
      <c r="G9" s="57">
        <f t="shared" si="0"/>
        <v>6</v>
      </c>
      <c r="H9" s="57">
        <f t="shared" si="0"/>
        <v>34</v>
      </c>
      <c r="I9" s="57">
        <f t="shared" si="0"/>
        <v>199</v>
      </c>
    </row>
  </sheetData>
  <mergeCells count="9">
    <mergeCell ref="I3:I4"/>
    <mergeCell ref="B1:H1"/>
    <mergeCell ref="A3:A4"/>
    <mergeCell ref="B3:B4"/>
    <mergeCell ref="C3:C4"/>
    <mergeCell ref="D3:E3"/>
    <mergeCell ref="F3:F4"/>
    <mergeCell ref="G3:G4"/>
    <mergeCell ref="H3:H4"/>
  </mergeCells>
  <phoneticPr fontId="2"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7"/>
  <sheetViews>
    <sheetView view="pageBreakPreview" zoomScaleNormal="100" workbookViewId="0">
      <selection activeCell="AM9" sqref="AM9:AM10"/>
    </sheetView>
  </sheetViews>
  <sheetFormatPr defaultRowHeight="12.75" x14ac:dyDescent="0.2"/>
  <cols>
    <col min="1" max="1" width="3.5703125" style="2" customWidth="1"/>
    <col min="2" max="52" width="2.7109375" style="2" customWidth="1"/>
    <col min="53" max="53" width="3" style="2" customWidth="1"/>
    <col min="54" max="54" width="0.28515625" customWidth="1"/>
  </cols>
  <sheetData>
    <row r="1" spans="1:54" x14ac:dyDescent="0.2">
      <c r="A1" s="73"/>
      <c r="B1" s="73"/>
      <c r="C1" s="59"/>
      <c r="D1" s="59"/>
      <c r="E1" s="59"/>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row>
    <row r="2" spans="1:54" s="58" customFormat="1" ht="11.25" x14ac:dyDescent="0.2">
      <c r="E2" s="59"/>
      <c r="F2" s="59" t="s">
        <v>38</v>
      </c>
      <c r="G2" s="59"/>
      <c r="H2" s="59"/>
      <c r="I2" s="59"/>
      <c r="J2" s="59"/>
      <c r="K2" s="59"/>
      <c r="L2" s="59"/>
      <c r="M2" s="59"/>
      <c r="N2" s="212" t="s">
        <v>302</v>
      </c>
      <c r="O2" s="212"/>
      <c r="P2" s="212"/>
      <c r="Q2" s="212"/>
      <c r="R2" s="59"/>
      <c r="S2" s="59"/>
      <c r="T2" s="59"/>
      <c r="U2" s="144" t="s">
        <v>121</v>
      </c>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row>
    <row r="3" spans="1:54" ht="19.5" customHeight="1" x14ac:dyDescent="0.2">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row>
    <row r="4" spans="1:54" s="61" customFormat="1" ht="45" customHeight="1" x14ac:dyDescent="0.2">
      <c r="A4" s="214" t="s">
        <v>39</v>
      </c>
      <c r="B4" s="213" t="s">
        <v>40</v>
      </c>
      <c r="C4" s="213"/>
      <c r="D4" s="213"/>
      <c r="E4" s="213"/>
      <c r="F4" s="214" t="s">
        <v>41</v>
      </c>
      <c r="G4" s="213" t="s">
        <v>42</v>
      </c>
      <c r="H4" s="213"/>
      <c r="I4" s="213"/>
      <c r="J4" s="213"/>
      <c r="K4" s="213" t="s">
        <v>43</v>
      </c>
      <c r="L4" s="213"/>
      <c r="M4" s="213"/>
      <c r="N4" s="213"/>
      <c r="O4" s="213" t="s">
        <v>44</v>
      </c>
      <c r="P4" s="213"/>
      <c r="Q4" s="213"/>
      <c r="R4" s="213"/>
      <c r="S4" s="214" t="s">
        <v>45</v>
      </c>
      <c r="T4" s="213" t="s">
        <v>46</v>
      </c>
      <c r="U4" s="213"/>
      <c r="V4" s="213"/>
      <c r="W4" s="213"/>
      <c r="X4" s="213" t="s">
        <v>47</v>
      </c>
      <c r="Y4" s="213"/>
      <c r="Z4" s="213"/>
      <c r="AA4" s="213"/>
      <c r="AB4" s="213" t="s">
        <v>48</v>
      </c>
      <c r="AC4" s="213"/>
      <c r="AD4" s="213"/>
      <c r="AE4" s="213"/>
      <c r="AF4" s="213" t="s">
        <v>49</v>
      </c>
      <c r="AG4" s="213"/>
      <c r="AH4" s="213"/>
      <c r="AI4" s="213"/>
      <c r="AJ4" s="213" t="s">
        <v>50</v>
      </c>
      <c r="AK4" s="213"/>
      <c r="AL4" s="213"/>
      <c r="AM4" s="213"/>
      <c r="AN4" s="213"/>
      <c r="AO4" s="213" t="s">
        <v>51</v>
      </c>
      <c r="AP4" s="213"/>
      <c r="AQ4" s="213"/>
      <c r="AR4" s="213"/>
      <c r="AS4" s="213" t="s">
        <v>52</v>
      </c>
      <c r="AT4" s="213"/>
      <c r="AU4" s="213"/>
      <c r="AV4" s="213"/>
      <c r="AW4" s="213"/>
      <c r="AX4" s="213" t="s">
        <v>53</v>
      </c>
      <c r="AY4" s="213"/>
      <c r="AZ4" s="213"/>
      <c r="BA4" s="213"/>
      <c r="BB4" s="60"/>
    </row>
    <row r="5" spans="1:54" s="49" customFormat="1" ht="83.25" customHeight="1" x14ac:dyDescent="0.2">
      <c r="A5" s="213"/>
      <c r="B5" s="75" t="s">
        <v>54</v>
      </c>
      <c r="C5" s="63" t="s">
        <v>55</v>
      </c>
      <c r="D5" s="63" t="s">
        <v>56</v>
      </c>
      <c r="E5" s="63" t="s">
        <v>57</v>
      </c>
      <c r="F5" s="214"/>
      <c r="G5" s="63" t="s">
        <v>58</v>
      </c>
      <c r="H5" s="63" t="s">
        <v>59</v>
      </c>
      <c r="I5" s="63" t="s">
        <v>60</v>
      </c>
      <c r="J5" s="63" t="s">
        <v>61</v>
      </c>
      <c r="K5" s="63" t="s">
        <v>62</v>
      </c>
      <c r="L5" s="63" t="s">
        <v>63</v>
      </c>
      <c r="M5" s="63" t="s">
        <v>64</v>
      </c>
      <c r="N5" s="63" t="s">
        <v>65</v>
      </c>
      <c r="O5" s="63" t="s">
        <v>66</v>
      </c>
      <c r="P5" s="63" t="s">
        <v>55</v>
      </c>
      <c r="Q5" s="63" t="s">
        <v>56</v>
      </c>
      <c r="R5" s="63" t="s">
        <v>57</v>
      </c>
      <c r="S5" s="214"/>
      <c r="T5" s="63" t="s">
        <v>67</v>
      </c>
      <c r="U5" s="63" t="s">
        <v>68</v>
      </c>
      <c r="V5" s="63" t="s">
        <v>69</v>
      </c>
      <c r="W5" s="63" t="s">
        <v>70</v>
      </c>
      <c r="X5" s="63" t="s">
        <v>71</v>
      </c>
      <c r="Y5" s="63" t="s">
        <v>72</v>
      </c>
      <c r="Z5" s="63" t="s">
        <v>73</v>
      </c>
      <c r="AA5" s="63" t="s">
        <v>74</v>
      </c>
      <c r="AB5" s="63" t="s">
        <v>71</v>
      </c>
      <c r="AC5" s="63" t="s">
        <v>72</v>
      </c>
      <c r="AD5" s="63" t="s">
        <v>73</v>
      </c>
      <c r="AE5" s="63" t="s">
        <v>75</v>
      </c>
      <c r="AF5" s="63" t="s">
        <v>76</v>
      </c>
      <c r="AG5" s="63" t="s">
        <v>58</v>
      </c>
      <c r="AH5" s="63" t="s">
        <v>59</v>
      </c>
      <c r="AI5" s="63" t="s">
        <v>60</v>
      </c>
      <c r="AJ5" s="63" t="s">
        <v>77</v>
      </c>
      <c r="AK5" s="63" t="s">
        <v>78</v>
      </c>
      <c r="AL5" s="63" t="s">
        <v>79</v>
      </c>
      <c r="AM5" s="63" t="s">
        <v>80</v>
      </c>
      <c r="AN5" s="63" t="s">
        <v>81</v>
      </c>
      <c r="AO5" s="63" t="s">
        <v>66</v>
      </c>
      <c r="AP5" s="63" t="s">
        <v>82</v>
      </c>
      <c r="AQ5" s="63" t="s">
        <v>56</v>
      </c>
      <c r="AR5" s="63" t="s">
        <v>57</v>
      </c>
      <c r="AS5" s="63" t="s">
        <v>83</v>
      </c>
      <c r="AT5" s="63" t="s">
        <v>84</v>
      </c>
      <c r="AU5" s="63" t="s">
        <v>59</v>
      </c>
      <c r="AV5" s="63" t="s">
        <v>60</v>
      </c>
      <c r="AW5" s="63" t="s">
        <v>61</v>
      </c>
      <c r="AX5" s="63" t="s">
        <v>85</v>
      </c>
      <c r="AY5" s="63" t="s">
        <v>63</v>
      </c>
      <c r="AZ5" s="63" t="s">
        <v>64</v>
      </c>
      <c r="BA5" s="63" t="s">
        <v>65</v>
      </c>
      <c r="BB5" s="62"/>
    </row>
    <row r="6" spans="1:54" s="49" customFormat="1" ht="32.25" customHeight="1" x14ac:dyDescent="0.2">
      <c r="A6" s="63" t="s">
        <v>86</v>
      </c>
      <c r="B6" s="64">
        <v>1</v>
      </c>
      <c r="C6" s="64">
        <f t="shared" ref="C6:BA6" si="0">B6+1</f>
        <v>2</v>
      </c>
      <c r="D6" s="64">
        <f t="shared" si="0"/>
        <v>3</v>
      </c>
      <c r="E6" s="64">
        <f t="shared" si="0"/>
        <v>4</v>
      </c>
      <c r="F6" s="64">
        <f t="shared" si="0"/>
        <v>5</v>
      </c>
      <c r="G6" s="64">
        <f t="shared" si="0"/>
        <v>6</v>
      </c>
      <c r="H6" s="64">
        <f t="shared" si="0"/>
        <v>7</v>
      </c>
      <c r="I6" s="64">
        <f t="shared" si="0"/>
        <v>8</v>
      </c>
      <c r="J6" s="64">
        <f t="shared" si="0"/>
        <v>9</v>
      </c>
      <c r="K6" s="64">
        <f t="shared" si="0"/>
        <v>10</v>
      </c>
      <c r="L6" s="64">
        <f t="shared" si="0"/>
        <v>11</v>
      </c>
      <c r="M6" s="64">
        <f t="shared" si="0"/>
        <v>12</v>
      </c>
      <c r="N6" s="64">
        <f t="shared" si="0"/>
        <v>13</v>
      </c>
      <c r="O6" s="64">
        <f t="shared" si="0"/>
        <v>14</v>
      </c>
      <c r="P6" s="64">
        <f t="shared" si="0"/>
        <v>15</v>
      </c>
      <c r="Q6" s="64">
        <f t="shared" si="0"/>
        <v>16</v>
      </c>
      <c r="R6" s="64">
        <f t="shared" si="0"/>
        <v>17</v>
      </c>
      <c r="S6" s="64">
        <f t="shared" si="0"/>
        <v>18</v>
      </c>
      <c r="T6" s="64">
        <f t="shared" si="0"/>
        <v>19</v>
      </c>
      <c r="U6" s="64">
        <f t="shared" si="0"/>
        <v>20</v>
      </c>
      <c r="V6" s="64">
        <f t="shared" si="0"/>
        <v>21</v>
      </c>
      <c r="W6" s="64">
        <f t="shared" si="0"/>
        <v>22</v>
      </c>
      <c r="X6" s="64">
        <f t="shared" si="0"/>
        <v>23</v>
      </c>
      <c r="Y6" s="64">
        <f t="shared" si="0"/>
        <v>24</v>
      </c>
      <c r="Z6" s="64">
        <f t="shared" si="0"/>
        <v>25</v>
      </c>
      <c r="AA6" s="64">
        <f t="shared" si="0"/>
        <v>26</v>
      </c>
      <c r="AB6" s="64">
        <f t="shared" si="0"/>
        <v>27</v>
      </c>
      <c r="AC6" s="64">
        <f t="shared" si="0"/>
        <v>28</v>
      </c>
      <c r="AD6" s="64">
        <f t="shared" si="0"/>
        <v>29</v>
      </c>
      <c r="AE6" s="64">
        <f t="shared" si="0"/>
        <v>30</v>
      </c>
      <c r="AF6" s="64">
        <f t="shared" si="0"/>
        <v>31</v>
      </c>
      <c r="AG6" s="64">
        <f t="shared" si="0"/>
        <v>32</v>
      </c>
      <c r="AH6" s="64">
        <f t="shared" si="0"/>
        <v>33</v>
      </c>
      <c r="AI6" s="64">
        <f t="shared" si="0"/>
        <v>34</v>
      </c>
      <c r="AJ6" s="64">
        <f t="shared" si="0"/>
        <v>35</v>
      </c>
      <c r="AK6" s="64">
        <f t="shared" si="0"/>
        <v>36</v>
      </c>
      <c r="AL6" s="64">
        <f t="shared" si="0"/>
        <v>37</v>
      </c>
      <c r="AM6" s="64">
        <f t="shared" si="0"/>
        <v>38</v>
      </c>
      <c r="AN6" s="64">
        <f t="shared" si="0"/>
        <v>39</v>
      </c>
      <c r="AO6" s="64">
        <f t="shared" si="0"/>
        <v>40</v>
      </c>
      <c r="AP6" s="64">
        <f t="shared" si="0"/>
        <v>41</v>
      </c>
      <c r="AQ6" s="64">
        <f t="shared" si="0"/>
        <v>42</v>
      </c>
      <c r="AR6" s="64">
        <f t="shared" si="0"/>
        <v>43</v>
      </c>
      <c r="AS6" s="64">
        <f t="shared" si="0"/>
        <v>44</v>
      </c>
      <c r="AT6" s="64">
        <f t="shared" si="0"/>
        <v>45</v>
      </c>
      <c r="AU6" s="64">
        <f t="shared" si="0"/>
        <v>46</v>
      </c>
      <c r="AV6" s="64">
        <f t="shared" si="0"/>
        <v>47</v>
      </c>
      <c r="AW6" s="64">
        <f t="shared" si="0"/>
        <v>48</v>
      </c>
      <c r="AX6" s="64">
        <f t="shared" si="0"/>
        <v>49</v>
      </c>
      <c r="AY6" s="64">
        <f t="shared" si="0"/>
        <v>50</v>
      </c>
      <c r="AZ6" s="64">
        <f t="shared" si="0"/>
        <v>51</v>
      </c>
      <c r="BA6" s="64">
        <f t="shared" si="0"/>
        <v>52</v>
      </c>
      <c r="BB6" s="62"/>
    </row>
    <row r="7" spans="1:54" s="65" customFormat="1" ht="15.75" customHeight="1" x14ac:dyDescent="0.2">
      <c r="A7" s="213">
        <v>1</v>
      </c>
      <c r="B7" s="213"/>
      <c r="C7" s="213"/>
      <c r="D7" s="213"/>
      <c r="E7" s="213"/>
      <c r="F7" s="213"/>
      <c r="G7" s="215"/>
      <c r="H7" s="215">
        <v>17</v>
      </c>
      <c r="I7" s="215"/>
      <c r="J7" s="215"/>
      <c r="K7" s="215"/>
      <c r="L7" s="215"/>
      <c r="M7" s="215"/>
      <c r="N7" s="215"/>
      <c r="O7" s="215"/>
      <c r="P7" s="215"/>
      <c r="Q7" s="215"/>
      <c r="R7" s="215"/>
      <c r="S7" s="213" t="s">
        <v>87</v>
      </c>
      <c r="T7" s="213" t="s">
        <v>87</v>
      </c>
      <c r="U7" s="215"/>
      <c r="V7" s="215"/>
      <c r="W7" s="215"/>
      <c r="X7" s="215"/>
      <c r="Y7" s="215"/>
      <c r="Z7" s="215"/>
      <c r="AA7" s="215"/>
      <c r="AB7" s="215"/>
      <c r="AC7" s="215"/>
      <c r="AD7" s="215">
        <v>23</v>
      </c>
      <c r="AE7" s="215"/>
      <c r="AF7" s="215"/>
      <c r="AG7" s="215"/>
      <c r="AH7" s="215"/>
      <c r="AI7" s="215"/>
      <c r="AJ7" s="215"/>
      <c r="AK7" s="215"/>
      <c r="AL7" s="215"/>
      <c r="AM7" s="215"/>
      <c r="AN7" s="215"/>
      <c r="AO7" s="215"/>
      <c r="AP7" s="215"/>
      <c r="AQ7" s="217"/>
      <c r="AR7" s="213" t="s">
        <v>88</v>
      </c>
      <c r="AS7" s="213" t="s">
        <v>87</v>
      </c>
      <c r="AT7" s="213" t="s">
        <v>87</v>
      </c>
      <c r="AU7" s="213" t="s">
        <v>87</v>
      </c>
      <c r="AV7" s="213" t="s">
        <v>87</v>
      </c>
      <c r="AW7" s="213" t="s">
        <v>87</v>
      </c>
      <c r="AX7" s="213" t="s">
        <v>87</v>
      </c>
      <c r="AY7" s="213" t="s">
        <v>87</v>
      </c>
      <c r="AZ7" s="213" t="s">
        <v>87</v>
      </c>
      <c r="BA7" s="213" t="s">
        <v>87</v>
      </c>
      <c r="BB7" s="216"/>
    </row>
    <row r="8" spans="1:54" s="65" customFormat="1" ht="15.75" customHeight="1" x14ac:dyDescent="0.2">
      <c r="A8" s="213"/>
      <c r="B8" s="213"/>
      <c r="C8" s="213"/>
      <c r="D8" s="213"/>
      <c r="E8" s="213"/>
      <c r="F8" s="213"/>
      <c r="G8" s="215"/>
      <c r="H8" s="215"/>
      <c r="I8" s="215"/>
      <c r="J8" s="215"/>
      <c r="K8" s="215"/>
      <c r="L8" s="215"/>
      <c r="M8" s="215"/>
      <c r="N8" s="215"/>
      <c r="O8" s="215"/>
      <c r="P8" s="215"/>
      <c r="Q8" s="215"/>
      <c r="R8" s="215"/>
      <c r="S8" s="213"/>
      <c r="T8" s="213"/>
      <c r="U8" s="215"/>
      <c r="V8" s="215"/>
      <c r="W8" s="215"/>
      <c r="X8" s="215"/>
      <c r="Y8" s="215"/>
      <c r="Z8" s="215"/>
      <c r="AA8" s="215"/>
      <c r="AB8" s="215"/>
      <c r="AC8" s="215"/>
      <c r="AD8" s="215"/>
      <c r="AE8" s="215"/>
      <c r="AF8" s="215"/>
      <c r="AG8" s="215"/>
      <c r="AH8" s="215"/>
      <c r="AI8" s="215"/>
      <c r="AJ8" s="215"/>
      <c r="AK8" s="215"/>
      <c r="AL8" s="215"/>
      <c r="AM8" s="215"/>
      <c r="AN8" s="215"/>
      <c r="AO8" s="215"/>
      <c r="AP8" s="215"/>
      <c r="AQ8" s="218"/>
      <c r="AR8" s="213"/>
      <c r="AS8" s="213"/>
      <c r="AT8" s="213"/>
      <c r="AU8" s="213"/>
      <c r="AV8" s="213"/>
      <c r="AW8" s="213"/>
      <c r="AX8" s="213"/>
      <c r="AY8" s="213"/>
      <c r="AZ8" s="213"/>
      <c r="BA8" s="213"/>
      <c r="BB8" s="216"/>
    </row>
    <row r="9" spans="1:54" s="65" customFormat="1" ht="15.75" customHeight="1" x14ac:dyDescent="0.2">
      <c r="A9" s="213">
        <v>2</v>
      </c>
      <c r="B9" s="213"/>
      <c r="C9" s="213"/>
      <c r="D9" s="213"/>
      <c r="E9" s="213"/>
      <c r="F9" s="213"/>
      <c r="G9" s="215"/>
      <c r="H9" s="215">
        <v>16</v>
      </c>
      <c r="I9" s="215"/>
      <c r="J9" s="215"/>
      <c r="K9" s="215"/>
      <c r="L9" s="215"/>
      <c r="M9" s="219"/>
      <c r="N9" s="215"/>
      <c r="O9" s="215"/>
      <c r="P9" s="215"/>
      <c r="Q9" s="215"/>
      <c r="R9" s="217" t="s">
        <v>88</v>
      </c>
      <c r="S9" s="213" t="s">
        <v>87</v>
      </c>
      <c r="T9" s="213" t="s">
        <v>87</v>
      </c>
      <c r="U9" s="215"/>
      <c r="V9" s="215"/>
      <c r="W9" s="215"/>
      <c r="X9" s="215"/>
      <c r="Y9" s="215"/>
      <c r="Z9" s="215"/>
      <c r="AA9" s="215"/>
      <c r="AB9" s="215"/>
      <c r="AC9" s="215"/>
      <c r="AD9" s="215">
        <v>13</v>
      </c>
      <c r="AE9" s="215"/>
      <c r="AF9" s="215"/>
      <c r="AG9" s="215"/>
      <c r="AH9" s="215" t="s">
        <v>90</v>
      </c>
      <c r="AI9" s="215" t="s">
        <v>90</v>
      </c>
      <c r="AJ9" s="215" t="s">
        <v>90</v>
      </c>
      <c r="AK9" s="215" t="s">
        <v>90</v>
      </c>
      <c r="AL9" s="215" t="s">
        <v>90</v>
      </c>
      <c r="AM9" s="215" t="s">
        <v>90</v>
      </c>
      <c r="AN9" s="215" t="s">
        <v>90</v>
      </c>
      <c r="AO9" s="215" t="s">
        <v>90</v>
      </c>
      <c r="AP9" s="217" t="s">
        <v>89</v>
      </c>
      <c r="AQ9" s="217" t="s">
        <v>89</v>
      </c>
      <c r="AR9" s="213" t="s">
        <v>88</v>
      </c>
      <c r="AS9" s="213" t="s">
        <v>87</v>
      </c>
      <c r="AT9" s="213" t="s">
        <v>87</v>
      </c>
      <c r="AU9" s="213" t="s">
        <v>87</v>
      </c>
      <c r="AV9" s="213" t="s">
        <v>87</v>
      </c>
      <c r="AW9" s="213" t="s">
        <v>87</v>
      </c>
      <c r="AX9" s="213" t="s">
        <v>87</v>
      </c>
      <c r="AY9" s="213" t="s">
        <v>87</v>
      </c>
      <c r="AZ9" s="213" t="s">
        <v>87</v>
      </c>
      <c r="BA9" s="213" t="s">
        <v>87</v>
      </c>
      <c r="BB9" s="216"/>
    </row>
    <row r="10" spans="1:54" s="65" customFormat="1" ht="15.75" customHeight="1" x14ac:dyDescent="0.2">
      <c r="A10" s="213"/>
      <c r="B10" s="213"/>
      <c r="C10" s="213"/>
      <c r="D10" s="213"/>
      <c r="E10" s="213"/>
      <c r="F10" s="213"/>
      <c r="G10" s="215"/>
      <c r="H10" s="215"/>
      <c r="I10" s="215"/>
      <c r="J10" s="215"/>
      <c r="K10" s="215"/>
      <c r="L10" s="215"/>
      <c r="M10" s="219"/>
      <c r="N10" s="215"/>
      <c r="O10" s="215"/>
      <c r="P10" s="215"/>
      <c r="Q10" s="215"/>
      <c r="R10" s="218"/>
      <c r="S10" s="213"/>
      <c r="T10" s="213"/>
      <c r="U10" s="215"/>
      <c r="V10" s="215"/>
      <c r="W10" s="215"/>
      <c r="X10" s="215"/>
      <c r="Y10" s="215"/>
      <c r="Z10" s="215"/>
      <c r="AA10" s="215"/>
      <c r="AB10" s="215"/>
      <c r="AC10" s="215"/>
      <c r="AD10" s="215"/>
      <c r="AE10" s="215"/>
      <c r="AF10" s="215"/>
      <c r="AG10" s="215"/>
      <c r="AH10" s="215"/>
      <c r="AI10" s="215"/>
      <c r="AJ10" s="215"/>
      <c r="AK10" s="215"/>
      <c r="AL10" s="215"/>
      <c r="AM10" s="215"/>
      <c r="AN10" s="215"/>
      <c r="AO10" s="215"/>
      <c r="AP10" s="218"/>
      <c r="AQ10" s="218"/>
      <c r="AR10" s="213"/>
      <c r="AS10" s="213"/>
      <c r="AT10" s="213"/>
      <c r="AU10" s="213"/>
      <c r="AV10" s="213"/>
      <c r="AW10" s="213"/>
      <c r="AX10" s="213"/>
      <c r="AY10" s="213"/>
      <c r="AZ10" s="213"/>
      <c r="BA10" s="213"/>
      <c r="BB10" s="216"/>
    </row>
    <row r="11" spans="1:54" s="65" customFormat="1" ht="30.75" customHeight="1" x14ac:dyDescent="0.2">
      <c r="A11" s="74">
        <v>3</v>
      </c>
      <c r="B11" s="74"/>
      <c r="C11" s="74"/>
      <c r="D11" s="74"/>
      <c r="E11" s="74"/>
      <c r="F11" s="143" t="s">
        <v>90</v>
      </c>
      <c r="G11" s="145" t="s">
        <v>90</v>
      </c>
      <c r="H11" s="76">
        <v>15</v>
      </c>
      <c r="I11" s="76"/>
      <c r="J11" s="76" t="s">
        <v>270</v>
      </c>
      <c r="K11" s="76" t="s">
        <v>270</v>
      </c>
      <c r="L11" s="76"/>
      <c r="M11" s="74"/>
      <c r="N11" s="76" t="s">
        <v>270</v>
      </c>
      <c r="O11" s="76" t="s">
        <v>270</v>
      </c>
      <c r="P11" s="76"/>
      <c r="Q11" s="76"/>
      <c r="R11" s="76" t="s">
        <v>270</v>
      </c>
      <c r="S11" s="74" t="s">
        <v>87</v>
      </c>
      <c r="T11" s="74" t="s">
        <v>87</v>
      </c>
      <c r="U11" s="76"/>
      <c r="V11" s="76"/>
      <c r="W11" s="76"/>
      <c r="X11" s="76"/>
      <c r="Y11" s="76" t="s">
        <v>270</v>
      </c>
      <c r="Z11" s="76" t="s">
        <v>270</v>
      </c>
      <c r="AA11" s="76"/>
      <c r="AB11" s="76"/>
      <c r="AC11" s="76" t="s">
        <v>270</v>
      </c>
      <c r="AD11" s="76">
        <v>15</v>
      </c>
      <c r="AE11" s="76"/>
      <c r="AF11" s="76" t="s">
        <v>270</v>
      </c>
      <c r="AG11" s="76" t="s">
        <v>270</v>
      </c>
      <c r="AH11" s="76" t="s">
        <v>270</v>
      </c>
      <c r="AI11" s="76"/>
      <c r="AJ11" s="76" t="s">
        <v>90</v>
      </c>
      <c r="AK11" s="76" t="s">
        <v>90</v>
      </c>
      <c r="AL11" s="76" t="s">
        <v>88</v>
      </c>
      <c r="AM11" s="76" t="s">
        <v>88</v>
      </c>
      <c r="AN11" s="76" t="s">
        <v>89</v>
      </c>
      <c r="AO11" s="76" t="s">
        <v>89</v>
      </c>
      <c r="AP11" s="76" t="s">
        <v>89</v>
      </c>
      <c r="AQ11" s="74" t="s">
        <v>89</v>
      </c>
      <c r="AR11" s="74" t="s">
        <v>89</v>
      </c>
      <c r="AS11" s="74" t="s">
        <v>91</v>
      </c>
      <c r="AT11" s="74" t="s">
        <v>87</v>
      </c>
      <c r="AU11" s="74" t="s">
        <v>87</v>
      </c>
      <c r="AV11" s="74" t="s">
        <v>87</v>
      </c>
      <c r="AW11" s="74" t="s">
        <v>87</v>
      </c>
      <c r="AX11" s="74" t="s">
        <v>87</v>
      </c>
      <c r="AY11" s="74" t="s">
        <v>87</v>
      </c>
      <c r="AZ11" s="74" t="s">
        <v>87</v>
      </c>
      <c r="BA11" s="74" t="s">
        <v>87</v>
      </c>
      <c r="BB11" s="66"/>
    </row>
    <row r="12" spans="1:54" s="65" customFormat="1" ht="30" customHeight="1" x14ac:dyDescent="0.2">
      <c r="A12" s="74">
        <v>4</v>
      </c>
      <c r="B12" s="74" t="s">
        <v>270</v>
      </c>
      <c r="C12" s="74" t="s">
        <v>270</v>
      </c>
      <c r="D12" s="74" t="s">
        <v>270</v>
      </c>
      <c r="E12" s="74" t="s">
        <v>90</v>
      </c>
      <c r="F12" s="76" t="s">
        <v>90</v>
      </c>
      <c r="G12" s="78">
        <v>14</v>
      </c>
      <c r="H12" s="78"/>
      <c r="I12" s="76"/>
      <c r="J12" s="76"/>
      <c r="K12" s="76"/>
      <c r="L12" s="76" t="s">
        <v>270</v>
      </c>
      <c r="M12" s="77" t="s">
        <v>270</v>
      </c>
      <c r="N12" s="76" t="s">
        <v>270</v>
      </c>
      <c r="O12" s="76"/>
      <c r="P12" s="76"/>
      <c r="Q12" s="76"/>
      <c r="R12" s="76" t="s">
        <v>88</v>
      </c>
      <c r="S12" s="74" t="s">
        <v>87</v>
      </c>
      <c r="T12" s="74" t="s">
        <v>87</v>
      </c>
      <c r="U12" s="76"/>
      <c r="V12" s="76"/>
      <c r="W12" s="76" t="s">
        <v>270</v>
      </c>
      <c r="X12" s="76"/>
      <c r="Y12" s="76"/>
      <c r="Z12" s="76"/>
      <c r="AA12" s="76"/>
      <c r="AB12" s="76"/>
      <c r="AC12" s="76"/>
      <c r="AD12" s="76">
        <v>10</v>
      </c>
      <c r="AE12" s="76" t="s">
        <v>89</v>
      </c>
      <c r="AF12" s="76" t="s">
        <v>89</v>
      </c>
      <c r="AG12" s="76" t="s">
        <v>89</v>
      </c>
      <c r="AH12" s="76" t="s">
        <v>88</v>
      </c>
      <c r="AI12" s="79" t="s">
        <v>92</v>
      </c>
      <c r="AJ12" s="79" t="s">
        <v>92</v>
      </c>
      <c r="AK12" s="79" t="s">
        <v>92</v>
      </c>
      <c r="AL12" s="79" t="s">
        <v>92</v>
      </c>
      <c r="AM12" s="79" t="s">
        <v>93</v>
      </c>
      <c r="AN12" s="79" t="s">
        <v>93</v>
      </c>
      <c r="AO12" s="79" t="s">
        <v>93</v>
      </c>
      <c r="AP12" s="79" t="s">
        <v>93</v>
      </c>
      <c r="AQ12" s="79" t="s">
        <v>93</v>
      </c>
      <c r="AR12" s="79" t="s">
        <v>93</v>
      </c>
      <c r="AS12" s="76" t="s">
        <v>94</v>
      </c>
      <c r="AT12" s="76" t="s">
        <v>94</v>
      </c>
      <c r="AU12" s="76" t="s">
        <v>94</v>
      </c>
      <c r="AV12" s="76" t="s">
        <v>94</v>
      </c>
      <c r="AW12" s="76" t="s">
        <v>94</v>
      </c>
      <c r="AX12" s="76" t="s">
        <v>94</v>
      </c>
      <c r="AY12" s="76" t="s">
        <v>94</v>
      </c>
      <c r="AZ12" s="76" t="s">
        <v>94</v>
      </c>
      <c r="BA12" s="76" t="s">
        <v>94</v>
      </c>
      <c r="BB12" s="66"/>
    </row>
    <row r="13" spans="1:54" s="49" customFormat="1" ht="18.75" customHeight="1" x14ac:dyDescent="0.2">
      <c r="A13" s="80"/>
      <c r="B13" s="80"/>
      <c r="C13" s="80"/>
      <c r="D13" s="80"/>
      <c r="E13" s="80"/>
      <c r="F13" s="80"/>
      <c r="G13" s="81"/>
      <c r="H13" s="81"/>
      <c r="I13" s="81"/>
      <c r="J13" s="81"/>
      <c r="K13" s="80"/>
      <c r="L13" s="81"/>
      <c r="M13" s="81"/>
      <c r="N13" s="81"/>
      <c r="O13" s="81"/>
      <c r="P13" s="81"/>
      <c r="Q13" s="81"/>
      <c r="R13" s="81"/>
      <c r="S13" s="81"/>
      <c r="T13" s="81"/>
      <c r="U13" s="80"/>
      <c r="V13" s="80"/>
      <c r="W13" s="80"/>
      <c r="X13" s="81"/>
      <c r="Y13" s="81"/>
      <c r="Z13" s="81"/>
      <c r="AA13" s="81"/>
      <c r="AB13" s="81"/>
      <c r="AC13" s="81"/>
      <c r="AD13" s="81"/>
      <c r="AE13" s="81"/>
      <c r="AF13" s="80"/>
      <c r="AG13" s="81"/>
      <c r="AH13" s="81"/>
      <c r="AI13" s="81"/>
      <c r="AJ13" s="81"/>
      <c r="AK13" s="81"/>
      <c r="AL13" s="81"/>
      <c r="AM13" s="81"/>
      <c r="AN13" s="81"/>
      <c r="AO13" s="81"/>
      <c r="AP13" s="82"/>
      <c r="AQ13" s="81"/>
      <c r="AR13" s="81"/>
      <c r="AS13" s="81"/>
      <c r="AT13" s="81"/>
      <c r="AU13" s="81"/>
      <c r="AV13" s="81"/>
      <c r="AW13" s="81"/>
      <c r="AX13" s="81"/>
      <c r="AY13" s="81"/>
      <c r="AZ13" s="81"/>
      <c r="BA13" s="81"/>
      <c r="BB13" s="61"/>
    </row>
    <row r="14" spans="1:54" x14ac:dyDescent="0.2">
      <c r="A14" s="81"/>
      <c r="B14" s="81"/>
      <c r="C14" s="81"/>
      <c r="D14" s="81"/>
      <c r="E14" s="81"/>
      <c r="F14" s="81"/>
      <c r="G14" s="81"/>
      <c r="H14" s="81"/>
      <c r="I14" s="81"/>
      <c r="J14" s="81"/>
      <c r="K14" s="81"/>
      <c r="L14" s="81"/>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row>
    <row r="15" spans="1:54" x14ac:dyDescent="0.2">
      <c r="A15" s="73"/>
      <c r="B15" s="73"/>
      <c r="C15" s="83" t="s">
        <v>95</v>
      </c>
      <c r="D15" s="83"/>
      <c r="E15" s="83"/>
      <c r="F15" s="83"/>
      <c r="G15" s="8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row>
    <row r="16" spans="1:54" x14ac:dyDescent="0.2">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row>
    <row r="17" spans="1:53" x14ac:dyDescent="0.2">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row>
    <row r="18" spans="1:53" s="67" customFormat="1" ht="18" x14ac:dyDescent="0.25">
      <c r="A18" s="83"/>
      <c r="B18" s="83" t="s">
        <v>96</v>
      </c>
      <c r="C18" s="83"/>
      <c r="D18" s="83"/>
      <c r="E18" s="83"/>
      <c r="F18" s="83"/>
      <c r="G18" s="83"/>
      <c r="H18" s="83"/>
      <c r="I18" s="83" t="s">
        <v>97</v>
      </c>
      <c r="J18" s="83"/>
      <c r="K18" s="83"/>
      <c r="L18" s="83"/>
      <c r="M18" s="83"/>
      <c r="N18" s="83"/>
      <c r="O18" s="83"/>
      <c r="P18" s="83"/>
      <c r="Q18" s="83" t="s">
        <v>98</v>
      </c>
      <c r="R18" s="83"/>
      <c r="S18" s="83"/>
      <c r="T18" s="83"/>
      <c r="U18" s="83"/>
      <c r="V18" s="83"/>
      <c r="W18" s="83"/>
      <c r="X18" s="83"/>
      <c r="Y18" s="83" t="s">
        <v>99</v>
      </c>
      <c r="Z18" s="83"/>
      <c r="AA18" s="83"/>
      <c r="AB18" s="83"/>
      <c r="AC18" s="83"/>
      <c r="AD18" s="83"/>
      <c r="AE18" s="83"/>
      <c r="AF18" s="83"/>
      <c r="AG18" s="83" t="s">
        <v>100</v>
      </c>
      <c r="AH18" s="83"/>
      <c r="AI18" s="83"/>
      <c r="AJ18" s="83"/>
      <c r="AK18" s="83"/>
      <c r="AL18" s="83"/>
      <c r="AM18" s="83"/>
      <c r="AN18" s="83"/>
      <c r="AO18" s="83" t="s">
        <v>101</v>
      </c>
      <c r="AP18" s="83"/>
      <c r="AQ18" s="83"/>
      <c r="AR18" s="83"/>
      <c r="AS18" s="83"/>
      <c r="AT18" s="83"/>
      <c r="AU18" s="83"/>
      <c r="AV18" s="83"/>
      <c r="AW18" s="83" t="s">
        <v>263</v>
      </c>
      <c r="AX18" s="83"/>
      <c r="AY18" s="83"/>
      <c r="AZ18" s="83"/>
      <c r="BA18" s="83"/>
    </row>
    <row r="19" spans="1:53" s="67" customFormat="1" ht="18" x14ac:dyDescent="0.25">
      <c r="A19" s="83"/>
      <c r="B19" s="83" t="s">
        <v>102</v>
      </c>
      <c r="C19" s="83"/>
      <c r="D19" s="83"/>
      <c r="E19" s="83"/>
      <c r="F19" s="83"/>
      <c r="G19" s="83"/>
      <c r="H19" s="83"/>
      <c r="I19" s="83" t="s">
        <v>103</v>
      </c>
      <c r="J19" s="83"/>
      <c r="K19" s="83"/>
      <c r="L19" s="83"/>
      <c r="M19" s="83"/>
      <c r="N19" s="83"/>
      <c r="O19" s="83"/>
      <c r="P19" s="83"/>
      <c r="Q19" s="83" t="s">
        <v>104</v>
      </c>
      <c r="R19" s="83"/>
      <c r="S19" s="83"/>
      <c r="T19" s="83"/>
      <c r="U19" s="83"/>
      <c r="V19" s="83"/>
      <c r="W19" s="83"/>
      <c r="X19" s="83"/>
      <c r="Y19" s="83" t="s">
        <v>105</v>
      </c>
      <c r="Z19" s="83"/>
      <c r="AA19" s="83"/>
      <c r="AB19" s="83"/>
      <c r="AC19" s="83"/>
      <c r="AD19" s="83"/>
      <c r="AE19" s="83"/>
      <c r="AF19" s="83"/>
      <c r="AG19" s="83" t="s">
        <v>106</v>
      </c>
      <c r="AH19" s="83"/>
      <c r="AI19" s="83"/>
      <c r="AJ19" s="83"/>
      <c r="AK19" s="83"/>
      <c r="AL19" s="83"/>
      <c r="AM19" s="83"/>
      <c r="AN19" s="83"/>
      <c r="AO19" s="83" t="s">
        <v>107</v>
      </c>
      <c r="AP19" s="83"/>
      <c r="AQ19" s="83"/>
      <c r="AR19" s="83"/>
      <c r="AS19" s="83"/>
      <c r="AT19" s="83"/>
      <c r="AU19" s="83"/>
      <c r="AV19" s="83"/>
      <c r="AW19" s="83"/>
      <c r="AX19" s="83"/>
      <c r="AY19" s="83"/>
      <c r="AZ19" s="83"/>
      <c r="BA19" s="83"/>
    </row>
    <row r="20" spans="1:53" s="67" customFormat="1" ht="18" x14ac:dyDescent="0.25">
      <c r="A20" s="83"/>
      <c r="B20" s="83"/>
      <c r="C20" s="83"/>
      <c r="D20" s="83"/>
      <c r="E20" s="83"/>
      <c r="F20" s="83"/>
      <c r="G20" s="83"/>
      <c r="H20" s="83"/>
      <c r="I20" s="83" t="s">
        <v>108</v>
      </c>
      <c r="J20" s="83"/>
      <c r="K20" s="83"/>
      <c r="L20" s="83"/>
      <c r="M20" s="83"/>
      <c r="N20" s="83"/>
      <c r="O20" s="83"/>
      <c r="P20" s="83"/>
      <c r="Q20" s="83" t="s">
        <v>109</v>
      </c>
      <c r="R20" s="83"/>
      <c r="S20" s="83"/>
      <c r="T20" s="83"/>
      <c r="U20" s="83"/>
      <c r="V20" s="83"/>
      <c r="W20" s="83"/>
      <c r="X20" s="83"/>
      <c r="Y20" s="83" t="s">
        <v>110</v>
      </c>
      <c r="Z20" s="83"/>
      <c r="AA20" s="83"/>
      <c r="AB20" s="83"/>
      <c r="AC20" s="83"/>
      <c r="AD20" s="83"/>
      <c r="AE20" s="83"/>
      <c r="AF20" s="83"/>
      <c r="AG20" s="83"/>
      <c r="AH20" s="83"/>
      <c r="AI20" s="83"/>
      <c r="AJ20" s="83"/>
      <c r="AK20" s="83"/>
      <c r="AL20" s="83"/>
      <c r="AM20" s="83"/>
      <c r="AN20" s="83"/>
      <c r="AO20" s="83" t="s">
        <v>106</v>
      </c>
      <c r="AP20" s="83"/>
      <c r="AQ20" s="83"/>
      <c r="AR20" s="83"/>
      <c r="AS20" s="83"/>
      <c r="AT20" s="83"/>
      <c r="AU20" s="83"/>
      <c r="AV20" s="83"/>
      <c r="AW20" s="83"/>
      <c r="AX20" s="83"/>
      <c r="AY20" s="83"/>
      <c r="AZ20" s="83"/>
      <c r="BA20" s="83"/>
    </row>
    <row r="21" spans="1:53" s="67" customFormat="1" ht="18" x14ac:dyDescent="0.25">
      <c r="A21" s="83"/>
      <c r="B21" s="83"/>
      <c r="C21" s="83"/>
      <c r="D21" s="83"/>
      <c r="E21" s="83"/>
      <c r="F21" s="83"/>
      <c r="G21" s="83"/>
      <c r="H21" s="83"/>
      <c r="I21" s="83" t="s">
        <v>111</v>
      </c>
      <c r="J21" s="83"/>
      <c r="K21" s="83"/>
      <c r="L21" s="83"/>
      <c r="M21" s="83"/>
      <c r="N21" s="83"/>
      <c r="O21" s="83"/>
      <c r="P21" s="83"/>
      <c r="Q21" s="83" t="s">
        <v>112</v>
      </c>
      <c r="R21" s="83"/>
      <c r="S21" s="83"/>
      <c r="T21" s="83"/>
      <c r="U21" s="83"/>
      <c r="V21" s="83"/>
      <c r="W21" s="83"/>
      <c r="X21" s="83"/>
      <c r="Y21" s="83" t="s">
        <v>113</v>
      </c>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row>
    <row r="22" spans="1:53" s="67" customFormat="1" ht="18" x14ac:dyDescent="0.25">
      <c r="A22" s="83"/>
      <c r="B22" s="83"/>
      <c r="C22" s="83"/>
      <c r="D22" s="83"/>
      <c r="E22" s="83"/>
      <c r="F22" s="83"/>
      <c r="G22" s="83"/>
      <c r="H22" s="83"/>
      <c r="I22" s="83" t="s">
        <v>114</v>
      </c>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row>
    <row r="23" spans="1:53" x14ac:dyDescent="0.2">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row>
    <row r="24" spans="1:53" x14ac:dyDescent="0.2">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row>
    <row r="25" spans="1:53" s="68" customFormat="1" ht="18" x14ac:dyDescent="0.25">
      <c r="A25" s="73"/>
      <c r="B25" s="73"/>
      <c r="C25" s="80"/>
      <c r="D25" s="76"/>
      <c r="E25" s="73"/>
      <c r="F25" s="73"/>
      <c r="G25" s="73"/>
      <c r="H25" s="73"/>
      <c r="I25" s="73"/>
      <c r="J25" s="73"/>
      <c r="K25" s="74" t="s">
        <v>90</v>
      </c>
      <c r="L25" s="73"/>
      <c r="M25" s="73"/>
      <c r="N25" s="73"/>
      <c r="O25" s="73"/>
      <c r="P25" s="73"/>
      <c r="Q25" s="73"/>
      <c r="R25" s="73"/>
      <c r="S25" s="74" t="s">
        <v>115</v>
      </c>
      <c r="T25" s="73"/>
      <c r="U25" s="73"/>
      <c r="V25" s="73"/>
      <c r="W25" s="73"/>
      <c r="X25" s="73"/>
      <c r="Y25" s="73"/>
      <c r="Z25" s="73"/>
      <c r="AA25" s="74" t="s">
        <v>92</v>
      </c>
      <c r="AB25" s="73"/>
      <c r="AC25" s="73"/>
      <c r="AD25" s="73"/>
      <c r="AE25" s="73"/>
      <c r="AF25" s="73"/>
      <c r="AG25" s="73"/>
      <c r="AH25" s="73"/>
      <c r="AI25" s="74" t="s">
        <v>88</v>
      </c>
      <c r="AJ25" s="73"/>
      <c r="AK25" s="73"/>
      <c r="AL25" s="73"/>
      <c r="AM25" s="73"/>
      <c r="AN25" s="73"/>
      <c r="AO25" s="73"/>
      <c r="AP25" s="73"/>
      <c r="AQ25" s="74" t="s">
        <v>93</v>
      </c>
      <c r="AR25" s="73"/>
      <c r="AS25" s="73"/>
      <c r="AT25" s="73"/>
      <c r="AU25" s="73"/>
      <c r="AV25" s="73"/>
      <c r="AW25" s="73"/>
      <c r="AX25" s="73"/>
      <c r="AY25" s="74" t="s">
        <v>87</v>
      </c>
      <c r="AZ25" s="73"/>
      <c r="BA25" s="73"/>
    </row>
    <row r="26" spans="1:53" x14ac:dyDescent="0.2">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row>
    <row r="27" spans="1:53" x14ac:dyDescent="0.2">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row>
  </sheetData>
  <mergeCells count="124">
    <mergeCell ref="BB9:BB10"/>
    <mergeCell ref="AX9:AX10"/>
    <mergeCell ref="AY9:AY10"/>
    <mergeCell ref="AZ9:AZ10"/>
    <mergeCell ref="BA9:BA10"/>
    <mergeCell ref="AT9:AT10"/>
    <mergeCell ref="AU9:AU10"/>
    <mergeCell ref="AV9:AV10"/>
    <mergeCell ref="AW9:AW10"/>
    <mergeCell ref="AP9:AP10"/>
    <mergeCell ref="AQ9:AQ10"/>
    <mergeCell ref="AR9:AR10"/>
    <mergeCell ref="AS9:AS10"/>
    <mergeCell ref="AL9:AL10"/>
    <mergeCell ref="AM9:AM10"/>
    <mergeCell ref="AN9:AN10"/>
    <mergeCell ref="AO9:AO10"/>
    <mergeCell ref="AH9:AH10"/>
    <mergeCell ref="AI9:AI10"/>
    <mergeCell ref="AJ9:AJ10"/>
    <mergeCell ref="AK9:AK10"/>
    <mergeCell ref="AD9:AD10"/>
    <mergeCell ref="AE9:AE10"/>
    <mergeCell ref="AF9:AF10"/>
    <mergeCell ref="AG9:AG10"/>
    <mergeCell ref="Z9:Z10"/>
    <mergeCell ref="AA9:AA10"/>
    <mergeCell ref="AB9:AB10"/>
    <mergeCell ref="AC9:AC10"/>
    <mergeCell ref="V9:V10"/>
    <mergeCell ref="W9:W10"/>
    <mergeCell ref="X9:X10"/>
    <mergeCell ref="Y9:Y10"/>
    <mergeCell ref="G9:G10"/>
    <mergeCell ref="H9:H10"/>
    <mergeCell ref="U9:U10"/>
    <mergeCell ref="R9:R10"/>
    <mergeCell ref="M9:M10"/>
    <mergeCell ref="N9:N10"/>
    <mergeCell ref="O9:O10"/>
    <mergeCell ref="P9:P10"/>
    <mergeCell ref="J9:J10"/>
    <mergeCell ref="K9:K10"/>
    <mergeCell ref="L9:L10"/>
    <mergeCell ref="Q9:Q10"/>
    <mergeCell ref="S9:S10"/>
    <mergeCell ref="T9:T10"/>
    <mergeCell ref="A9:A10"/>
    <mergeCell ref="B9:B10"/>
    <mergeCell ref="C9:C10"/>
    <mergeCell ref="D9:D10"/>
    <mergeCell ref="AR7:AR8"/>
    <mergeCell ref="AS7:AS8"/>
    <mergeCell ref="AT7:AT8"/>
    <mergeCell ref="I9:I10"/>
    <mergeCell ref="AH7:AH8"/>
    <mergeCell ref="AI7:AI8"/>
    <mergeCell ref="AJ7:AJ8"/>
    <mergeCell ref="AK7:AK8"/>
    <mergeCell ref="AD7:AD8"/>
    <mergeCell ref="AE7:AE8"/>
    <mergeCell ref="AF7:AF8"/>
    <mergeCell ref="AG7:AG8"/>
    <mergeCell ref="Z7:Z8"/>
    <mergeCell ref="AA7:AA8"/>
    <mergeCell ref="AB7:AB8"/>
    <mergeCell ref="AC7:AC8"/>
    <mergeCell ref="V7:V8"/>
    <mergeCell ref="W7:W8"/>
    <mergeCell ref="E9:E10"/>
    <mergeCell ref="F9:F10"/>
    <mergeCell ref="N7:N8"/>
    <mergeCell ref="O7:O8"/>
    <mergeCell ref="P7:P8"/>
    <mergeCell ref="Q7:Q8"/>
    <mergeCell ref="BA7:BA8"/>
    <mergeCell ref="BB7:BB8"/>
    <mergeCell ref="AU7:AU8"/>
    <mergeCell ref="AV7:AV8"/>
    <mergeCell ref="AW7:AW8"/>
    <mergeCell ref="AX7:AX8"/>
    <mergeCell ref="AQ7:AQ8"/>
    <mergeCell ref="AL7:AL8"/>
    <mergeCell ref="AM7:AM8"/>
    <mergeCell ref="AN7:AN8"/>
    <mergeCell ref="AO7:AO8"/>
    <mergeCell ref="AP7:AP8"/>
    <mergeCell ref="AY7:AY8"/>
    <mergeCell ref="AZ7:AZ8"/>
    <mergeCell ref="J7:J8"/>
    <mergeCell ref="K7:K8"/>
    <mergeCell ref="L7:L8"/>
    <mergeCell ref="M7:M8"/>
    <mergeCell ref="AX4:BA4"/>
    <mergeCell ref="A7:A8"/>
    <mergeCell ref="B7:B8"/>
    <mergeCell ref="C7:C8"/>
    <mergeCell ref="D7:D8"/>
    <mergeCell ref="E7:E8"/>
    <mergeCell ref="F7:F8"/>
    <mergeCell ref="G7:G8"/>
    <mergeCell ref="H7:H8"/>
    <mergeCell ref="I7:I8"/>
    <mergeCell ref="A4:A5"/>
    <mergeCell ref="B4:E4"/>
    <mergeCell ref="F4:F5"/>
    <mergeCell ref="G4:J4"/>
    <mergeCell ref="X7:X8"/>
    <mergeCell ref="Y7:Y8"/>
    <mergeCell ref="R7:R8"/>
    <mergeCell ref="S7:S8"/>
    <mergeCell ref="T7:T8"/>
    <mergeCell ref="U7:U8"/>
    <mergeCell ref="N2:Q2"/>
    <mergeCell ref="AF4:AI4"/>
    <mergeCell ref="AJ4:AN4"/>
    <mergeCell ref="AO4:AR4"/>
    <mergeCell ref="AS4:AW4"/>
    <mergeCell ref="S4:S5"/>
    <mergeCell ref="T4:W4"/>
    <mergeCell ref="X4:AA4"/>
    <mergeCell ref="AB4:AE4"/>
    <mergeCell ref="K4:N4"/>
    <mergeCell ref="O4:R4"/>
  </mergeCells>
  <phoneticPr fontId="2" type="noConversion"/>
  <pageMargins left="0" right="0" top="0" bottom="0"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9"/>
  <sheetViews>
    <sheetView zoomScale="71" zoomScaleNormal="71" workbookViewId="0">
      <selection activeCell="A14" sqref="A14"/>
    </sheetView>
  </sheetViews>
  <sheetFormatPr defaultRowHeight="12.75" x14ac:dyDescent="0.2"/>
  <cols>
    <col min="1" max="1" width="110.7109375" customWidth="1"/>
  </cols>
  <sheetData>
    <row r="1" spans="1:1" ht="15.75" x14ac:dyDescent="0.25">
      <c r="A1" s="19" t="s">
        <v>257</v>
      </c>
    </row>
    <row r="2" spans="1:1" ht="26.25" customHeight="1" x14ac:dyDescent="0.25">
      <c r="A2" s="26" t="s">
        <v>258</v>
      </c>
    </row>
    <row r="3" spans="1:1" ht="409.5" x14ac:dyDescent="0.2">
      <c r="A3" s="27" t="s">
        <v>118</v>
      </c>
    </row>
    <row r="4" spans="1:1" ht="15.75" x14ac:dyDescent="0.25">
      <c r="A4" s="28" t="s">
        <v>0</v>
      </c>
    </row>
    <row r="5" spans="1:1" ht="101.25" customHeight="1" x14ac:dyDescent="0.25">
      <c r="A5" s="29" t="s">
        <v>1</v>
      </c>
    </row>
    <row r="6" spans="1:1" ht="71.25" customHeight="1" x14ac:dyDescent="0.25">
      <c r="A6" s="30" t="s">
        <v>2</v>
      </c>
    </row>
    <row r="7" spans="1:1" x14ac:dyDescent="0.2">
      <c r="A7" s="25"/>
    </row>
    <row r="8" spans="1:1" x14ac:dyDescent="0.2">
      <c r="A8" s="25"/>
    </row>
    <row r="9" spans="1:1" x14ac:dyDescent="0.2">
      <c r="A9" s="25"/>
    </row>
  </sheetData>
  <phoneticPr fontId="2" type="noConversion"/>
  <printOptions gridLines="1"/>
  <pageMargins left="0.75" right="0.75" top="1" bottom="1" header="0.5" footer="0.5"/>
  <pageSetup paperSize="9"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view="pageBreakPreview" topLeftCell="A22" zoomScale="90" zoomScaleNormal="100" zoomScaleSheetLayoutView="90" workbookViewId="0">
      <selection activeCell="V39" sqref="V39"/>
    </sheetView>
  </sheetViews>
  <sheetFormatPr defaultRowHeight="12.75" x14ac:dyDescent="0.2"/>
  <cols>
    <col min="1" max="1" width="8.140625" bestFit="1" customWidth="1"/>
    <col min="2" max="2" width="31.7109375" customWidth="1"/>
    <col min="3" max="3" width="3" customWidth="1"/>
    <col min="4" max="4" width="2.85546875" customWidth="1"/>
    <col min="5" max="5" width="4.42578125" customWidth="1"/>
    <col min="6" max="6" width="10.85546875" style="49" bestFit="1" customWidth="1"/>
    <col min="7" max="8" width="7.140625" customWidth="1"/>
    <col min="9" max="10" width="6.140625" customWidth="1"/>
    <col min="11" max="11" width="7.42578125" customWidth="1"/>
    <col min="12" max="12" width="6.140625" customWidth="1"/>
    <col min="13" max="18" width="6.5703125" customWidth="1"/>
    <col min="19" max="19" width="6.28515625" customWidth="1"/>
    <col min="20" max="20" width="6.42578125" customWidth="1"/>
  </cols>
  <sheetData>
    <row r="1" spans="1:19" x14ac:dyDescent="0.2">
      <c r="B1" s="70" t="s">
        <v>323</v>
      </c>
      <c r="C1" s="70"/>
      <c r="D1" s="70"/>
      <c r="E1" s="70"/>
      <c r="F1" s="70"/>
      <c r="G1" s="70"/>
      <c r="H1" s="70"/>
      <c r="I1" s="70"/>
      <c r="J1" s="70"/>
    </row>
    <row r="2" spans="1:19" s="2" customFormat="1" ht="39" customHeight="1" x14ac:dyDescent="0.2">
      <c r="A2" s="229" t="s">
        <v>130</v>
      </c>
      <c r="B2" s="232" t="s">
        <v>129</v>
      </c>
      <c r="C2" s="242" t="s">
        <v>291</v>
      </c>
      <c r="D2" s="242"/>
      <c r="E2" s="242"/>
      <c r="F2" s="235" t="s">
        <v>26</v>
      </c>
      <c r="G2" s="236" t="s">
        <v>128</v>
      </c>
      <c r="H2" s="237"/>
      <c r="I2" s="237"/>
      <c r="J2" s="237"/>
      <c r="K2" s="238"/>
      <c r="L2" s="244" t="s">
        <v>145</v>
      </c>
      <c r="M2" s="245"/>
      <c r="N2" s="245"/>
      <c r="O2" s="245"/>
      <c r="P2" s="245"/>
      <c r="Q2" s="245"/>
      <c r="R2" s="245"/>
      <c r="S2" s="245"/>
    </row>
    <row r="3" spans="1:19" s="2" customFormat="1" ht="11.25" customHeight="1" x14ac:dyDescent="0.2">
      <c r="A3" s="230"/>
      <c r="B3" s="233"/>
      <c r="C3" s="84"/>
      <c r="D3" s="84"/>
      <c r="E3" s="84"/>
      <c r="F3" s="235"/>
      <c r="G3" s="246" t="s">
        <v>127</v>
      </c>
      <c r="H3" s="249" t="s">
        <v>126</v>
      </c>
      <c r="I3" s="252" t="s">
        <v>124</v>
      </c>
      <c r="J3" s="253"/>
      <c r="K3" s="254"/>
      <c r="L3" s="228" t="s">
        <v>119</v>
      </c>
      <c r="M3" s="228"/>
      <c r="N3" s="228" t="s">
        <v>120</v>
      </c>
      <c r="O3" s="228"/>
      <c r="P3" s="228" t="s">
        <v>121</v>
      </c>
      <c r="Q3" s="228"/>
      <c r="R3" s="228" t="s">
        <v>122</v>
      </c>
      <c r="S3" s="228"/>
    </row>
    <row r="4" spans="1:19" s="2" customFormat="1" ht="19.5" customHeight="1" x14ac:dyDescent="0.2">
      <c r="A4" s="230"/>
      <c r="B4" s="233"/>
      <c r="C4" s="84"/>
      <c r="D4" s="84"/>
      <c r="E4" s="84"/>
      <c r="F4" s="235"/>
      <c r="G4" s="247"/>
      <c r="H4" s="250"/>
      <c r="I4" s="255" t="s">
        <v>125</v>
      </c>
      <c r="J4" s="243" t="s">
        <v>123</v>
      </c>
      <c r="K4" s="243"/>
      <c r="L4" s="69" t="s">
        <v>275</v>
      </c>
      <c r="M4" s="69" t="s">
        <v>276</v>
      </c>
      <c r="N4" s="69" t="s">
        <v>277</v>
      </c>
      <c r="O4" s="69" t="s">
        <v>278</v>
      </c>
      <c r="P4" s="69" t="s">
        <v>279</v>
      </c>
      <c r="Q4" s="69" t="s">
        <v>280</v>
      </c>
      <c r="R4" s="69" t="s">
        <v>281</v>
      </c>
      <c r="S4" s="69" t="s">
        <v>282</v>
      </c>
    </row>
    <row r="5" spans="1:19" s="2" customFormat="1" ht="53.25" x14ac:dyDescent="0.2">
      <c r="A5" s="231"/>
      <c r="B5" s="234"/>
      <c r="C5" s="85" t="s">
        <v>288</v>
      </c>
      <c r="D5" s="85" t="s">
        <v>289</v>
      </c>
      <c r="E5" s="85" t="s">
        <v>290</v>
      </c>
      <c r="F5" s="235"/>
      <c r="G5" s="248"/>
      <c r="H5" s="251"/>
      <c r="I5" s="256"/>
      <c r="J5" s="16" t="s">
        <v>132</v>
      </c>
      <c r="K5" s="16" t="s">
        <v>131</v>
      </c>
      <c r="L5" s="71">
        <v>17</v>
      </c>
      <c r="M5" s="71">
        <v>23</v>
      </c>
      <c r="N5" s="71">
        <v>16</v>
      </c>
      <c r="O5" s="71">
        <v>13</v>
      </c>
      <c r="P5" s="71">
        <v>15</v>
      </c>
      <c r="Q5" s="71">
        <v>15</v>
      </c>
      <c r="R5" s="71">
        <v>14</v>
      </c>
      <c r="S5" s="71">
        <v>10</v>
      </c>
    </row>
    <row r="6" spans="1:19" s="6" customFormat="1" ht="11.25" x14ac:dyDescent="0.2">
      <c r="A6" s="8">
        <v>1</v>
      </c>
      <c r="B6" s="95">
        <v>2</v>
      </c>
      <c r="C6" s="95"/>
      <c r="D6" s="95"/>
      <c r="E6" s="95"/>
      <c r="F6" s="8">
        <v>3</v>
      </c>
      <c r="G6" s="96">
        <v>4</v>
      </c>
      <c r="H6" s="8">
        <v>5</v>
      </c>
      <c r="I6" s="8">
        <v>7</v>
      </c>
      <c r="J6" s="8">
        <v>8</v>
      </c>
      <c r="K6" s="8">
        <v>9</v>
      </c>
      <c r="L6" s="8">
        <v>10</v>
      </c>
      <c r="M6" s="8">
        <v>11</v>
      </c>
      <c r="N6" s="8">
        <v>12</v>
      </c>
      <c r="O6" s="8">
        <v>13</v>
      </c>
      <c r="P6" s="8">
        <v>14</v>
      </c>
      <c r="Q6" s="8">
        <v>15</v>
      </c>
      <c r="R6" s="8">
        <v>16</v>
      </c>
      <c r="S6" s="8">
        <v>17</v>
      </c>
    </row>
    <row r="7" spans="1:19" s="163" customFormat="1" ht="12" thickBot="1" x14ac:dyDescent="0.25">
      <c r="A7" s="158" t="s">
        <v>176</v>
      </c>
      <c r="B7" s="159" t="s">
        <v>238</v>
      </c>
      <c r="C7" s="160">
        <f t="shared" ref="C7:D7" si="0">C8+C18</f>
        <v>3</v>
      </c>
      <c r="D7" s="160">
        <f t="shared" si="0"/>
        <v>0</v>
      </c>
      <c r="E7" s="160">
        <f>E8+E18</f>
        <v>11</v>
      </c>
      <c r="F7" s="161" t="s">
        <v>301</v>
      </c>
      <c r="G7" s="162">
        <f>SUM(G8+G18)</f>
        <v>2106</v>
      </c>
      <c r="H7" s="161">
        <f t="shared" ref="H7:S7" si="1">SUM(H8+H18)</f>
        <v>702</v>
      </c>
      <c r="I7" s="161">
        <f>SUM(I8+I18)</f>
        <v>1404</v>
      </c>
      <c r="J7" s="161">
        <f t="shared" si="1"/>
        <v>108</v>
      </c>
      <c r="K7" s="161">
        <f t="shared" si="1"/>
        <v>0</v>
      </c>
      <c r="L7" s="161">
        <f t="shared" si="1"/>
        <v>504</v>
      </c>
      <c r="M7" s="161">
        <f t="shared" si="1"/>
        <v>641</v>
      </c>
      <c r="N7" s="161">
        <f t="shared" si="1"/>
        <v>213</v>
      </c>
      <c r="O7" s="161">
        <f t="shared" si="1"/>
        <v>46</v>
      </c>
      <c r="P7" s="161">
        <f t="shared" si="1"/>
        <v>0</v>
      </c>
      <c r="Q7" s="161">
        <f t="shared" si="1"/>
        <v>0</v>
      </c>
      <c r="R7" s="161">
        <f t="shared" si="1"/>
        <v>0</v>
      </c>
      <c r="S7" s="161">
        <f t="shared" si="1"/>
        <v>0</v>
      </c>
    </row>
    <row r="8" spans="1:19" s="13" customFormat="1" ht="12" thickBot="1" x14ac:dyDescent="0.25">
      <c r="A8" s="12" t="s">
        <v>177</v>
      </c>
      <c r="B8" s="41" t="s">
        <v>133</v>
      </c>
      <c r="C8" s="97">
        <v>2</v>
      </c>
      <c r="D8" s="97"/>
      <c r="E8" s="97">
        <v>9</v>
      </c>
      <c r="F8" s="98"/>
      <c r="G8" s="99">
        <f>SUM(G9:G17)</f>
        <v>1418</v>
      </c>
      <c r="H8" s="98">
        <f t="shared" ref="H8:S8" si="2">SUM(H9:H17)</f>
        <v>473</v>
      </c>
      <c r="I8" s="98">
        <f>SUM(I9:I17)</f>
        <v>945</v>
      </c>
      <c r="J8" s="98">
        <f t="shared" si="2"/>
        <v>60</v>
      </c>
      <c r="K8" s="98">
        <f t="shared" si="2"/>
        <v>0</v>
      </c>
      <c r="L8" s="98">
        <f t="shared" si="2"/>
        <v>300</v>
      </c>
      <c r="M8" s="98">
        <f t="shared" si="2"/>
        <v>386</v>
      </c>
      <c r="N8" s="98">
        <f t="shared" si="2"/>
        <v>213</v>
      </c>
      <c r="O8" s="98">
        <f t="shared" si="2"/>
        <v>46</v>
      </c>
      <c r="P8" s="98">
        <f t="shared" si="2"/>
        <v>0</v>
      </c>
      <c r="Q8" s="98">
        <f t="shared" si="2"/>
        <v>0</v>
      </c>
      <c r="R8" s="98">
        <f t="shared" si="2"/>
        <v>0</v>
      </c>
      <c r="S8" s="98">
        <f t="shared" si="2"/>
        <v>0</v>
      </c>
    </row>
    <row r="9" spans="1:19" s="2" customFormat="1" ht="11.25" customHeight="1" x14ac:dyDescent="0.2">
      <c r="A9" s="7" t="s">
        <v>179</v>
      </c>
      <c r="B9" s="42" t="s">
        <v>134</v>
      </c>
      <c r="C9" s="42">
        <v>2</v>
      </c>
      <c r="D9" s="42"/>
      <c r="E9" s="42"/>
      <c r="F9" s="90" t="s">
        <v>28</v>
      </c>
      <c r="G9" s="51">
        <f t="shared" ref="G9:G31" si="3">H9+I9</f>
        <v>117</v>
      </c>
      <c r="H9" s="50">
        <v>39</v>
      </c>
      <c r="I9" s="50">
        <f>SUM(L9:S9)</f>
        <v>78</v>
      </c>
      <c r="J9" s="50"/>
      <c r="K9" s="50"/>
      <c r="L9" s="50">
        <v>34</v>
      </c>
      <c r="M9" s="50">
        <v>44</v>
      </c>
      <c r="N9" s="7"/>
      <c r="O9" s="7"/>
      <c r="P9" s="7"/>
      <c r="Q9" s="7"/>
      <c r="R9" s="7"/>
      <c r="S9" s="7"/>
    </row>
    <row r="10" spans="1:19" s="2" customFormat="1" ht="11.25" customHeight="1" x14ac:dyDescent="0.2">
      <c r="A10" s="3" t="s">
        <v>180</v>
      </c>
      <c r="B10" s="37" t="s">
        <v>135</v>
      </c>
      <c r="C10" s="37"/>
      <c r="D10" s="37"/>
      <c r="E10" s="37">
        <v>2</v>
      </c>
      <c r="F10" s="47" t="s">
        <v>29</v>
      </c>
      <c r="G10" s="46">
        <f t="shared" si="3"/>
        <v>176</v>
      </c>
      <c r="H10" s="50">
        <v>59</v>
      </c>
      <c r="I10" s="1">
        <f t="shared" ref="I10:I17" si="4">SUM(L10:S10)</f>
        <v>117</v>
      </c>
      <c r="J10" s="1"/>
      <c r="K10" s="1"/>
      <c r="L10" s="1">
        <v>34</v>
      </c>
      <c r="M10" s="1">
        <v>46</v>
      </c>
      <c r="N10" s="3">
        <v>37</v>
      </c>
      <c r="O10" s="3"/>
      <c r="P10" s="3"/>
      <c r="Q10" s="3"/>
      <c r="R10" s="3"/>
      <c r="S10" s="3"/>
    </row>
    <row r="11" spans="1:19" s="2" customFormat="1" ht="11.25" customHeight="1" x14ac:dyDescent="0.2">
      <c r="A11" s="3" t="s">
        <v>181</v>
      </c>
      <c r="B11" s="37" t="s">
        <v>136</v>
      </c>
      <c r="C11" s="37"/>
      <c r="D11" s="37"/>
      <c r="E11" s="37">
        <v>2</v>
      </c>
      <c r="F11" s="47" t="s">
        <v>29</v>
      </c>
      <c r="G11" s="46">
        <f t="shared" si="3"/>
        <v>117</v>
      </c>
      <c r="H11" s="50">
        <v>39</v>
      </c>
      <c r="I11" s="1">
        <f t="shared" si="4"/>
        <v>78</v>
      </c>
      <c r="J11" s="1"/>
      <c r="K11" s="1"/>
      <c r="L11" s="1">
        <v>34</v>
      </c>
      <c r="M11" s="1">
        <v>44</v>
      </c>
      <c r="N11" s="3"/>
      <c r="O11" s="3"/>
      <c r="P11" s="3"/>
      <c r="Q11" s="3"/>
      <c r="R11" s="3"/>
      <c r="S11" s="3"/>
    </row>
    <row r="12" spans="1:19" s="2" customFormat="1" ht="11.25" customHeight="1" x14ac:dyDescent="0.2">
      <c r="A12" s="3" t="s">
        <v>182</v>
      </c>
      <c r="B12" s="37" t="s">
        <v>137</v>
      </c>
      <c r="C12" s="37"/>
      <c r="D12" s="37"/>
      <c r="E12" s="37">
        <v>2</v>
      </c>
      <c r="F12" s="47" t="s">
        <v>29</v>
      </c>
      <c r="G12" s="46">
        <f t="shared" si="3"/>
        <v>117</v>
      </c>
      <c r="H12" s="50">
        <v>39</v>
      </c>
      <c r="I12" s="1">
        <f t="shared" si="4"/>
        <v>78</v>
      </c>
      <c r="J12" s="1">
        <v>60</v>
      </c>
      <c r="K12" s="1"/>
      <c r="L12" s="1">
        <v>34</v>
      </c>
      <c r="M12" s="1">
        <v>44</v>
      </c>
      <c r="N12" s="3"/>
      <c r="O12" s="3"/>
      <c r="P12" s="3"/>
      <c r="Q12" s="3"/>
      <c r="R12" s="3"/>
      <c r="S12" s="3"/>
    </row>
    <row r="13" spans="1:19" s="2" customFormat="1" ht="11.25" customHeight="1" x14ac:dyDescent="0.2">
      <c r="A13" s="3" t="s">
        <v>183</v>
      </c>
      <c r="B13" s="37" t="s">
        <v>138</v>
      </c>
      <c r="C13" s="37">
        <v>3</v>
      </c>
      <c r="D13" s="37"/>
      <c r="E13" s="37">
        <v>2</v>
      </c>
      <c r="F13" s="47" t="s">
        <v>36</v>
      </c>
      <c r="G13" s="46">
        <f t="shared" si="3"/>
        <v>259</v>
      </c>
      <c r="H13" s="50">
        <v>86</v>
      </c>
      <c r="I13" s="1">
        <f t="shared" si="4"/>
        <v>173</v>
      </c>
      <c r="J13" s="1"/>
      <c r="K13" s="1"/>
      <c r="L13" s="1">
        <v>43</v>
      </c>
      <c r="M13" s="1">
        <v>69</v>
      </c>
      <c r="N13" s="3">
        <v>61</v>
      </c>
      <c r="O13" s="3"/>
      <c r="P13" s="3"/>
      <c r="Q13" s="3"/>
      <c r="R13" s="3"/>
      <c r="S13" s="3"/>
    </row>
    <row r="14" spans="1:19" s="2" customFormat="1" ht="11.25" customHeight="1" x14ac:dyDescent="0.2">
      <c r="A14" s="3" t="s">
        <v>184</v>
      </c>
      <c r="B14" s="37" t="s">
        <v>139</v>
      </c>
      <c r="C14" s="37"/>
      <c r="D14" s="37"/>
      <c r="E14" s="37">
        <v>3</v>
      </c>
      <c r="F14" s="47" t="s">
        <v>29</v>
      </c>
      <c r="G14" s="46">
        <f t="shared" si="3"/>
        <v>176</v>
      </c>
      <c r="H14" s="50">
        <v>59</v>
      </c>
      <c r="I14" s="1">
        <f t="shared" si="4"/>
        <v>117</v>
      </c>
      <c r="J14" s="1"/>
      <c r="K14" s="1"/>
      <c r="L14" s="1"/>
      <c r="M14" s="1">
        <v>73</v>
      </c>
      <c r="N14" s="3">
        <v>44</v>
      </c>
      <c r="O14" s="3"/>
      <c r="P14" s="3"/>
      <c r="Q14" s="3"/>
      <c r="R14" s="3"/>
      <c r="S14" s="3"/>
    </row>
    <row r="15" spans="1:19" s="2" customFormat="1" ht="11.25" customHeight="1" x14ac:dyDescent="0.2">
      <c r="A15" s="3" t="s">
        <v>185</v>
      </c>
      <c r="B15" s="37" t="s">
        <v>140</v>
      </c>
      <c r="C15" s="37"/>
      <c r="D15" s="37"/>
      <c r="E15" s="37">
        <v>4</v>
      </c>
      <c r="F15" s="47" t="s">
        <v>29</v>
      </c>
      <c r="G15" s="46">
        <f t="shared" si="3"/>
        <v>176</v>
      </c>
      <c r="H15" s="50">
        <v>59</v>
      </c>
      <c r="I15" s="1">
        <f t="shared" si="4"/>
        <v>117</v>
      </c>
      <c r="J15" s="1"/>
      <c r="K15" s="1"/>
      <c r="L15" s="1"/>
      <c r="M15" s="1"/>
      <c r="N15" s="1">
        <v>71</v>
      </c>
      <c r="O15" s="3">
        <v>46</v>
      </c>
      <c r="P15" s="3"/>
      <c r="Q15" s="3"/>
      <c r="R15" s="3"/>
      <c r="S15" s="3"/>
    </row>
    <row r="16" spans="1:19" s="2" customFormat="1" ht="11.25" customHeight="1" x14ac:dyDescent="0.2">
      <c r="A16" s="3" t="s">
        <v>186</v>
      </c>
      <c r="B16" s="36" t="s">
        <v>178</v>
      </c>
      <c r="C16" s="36"/>
      <c r="D16" s="36"/>
      <c r="E16" s="36">
        <v>1</v>
      </c>
      <c r="F16" s="47" t="s">
        <v>30</v>
      </c>
      <c r="G16" s="46">
        <f t="shared" si="3"/>
        <v>105</v>
      </c>
      <c r="H16" s="50">
        <v>35</v>
      </c>
      <c r="I16" s="1">
        <f t="shared" si="4"/>
        <v>70</v>
      </c>
      <c r="J16" s="1"/>
      <c r="K16" s="1"/>
      <c r="L16" s="1">
        <v>70</v>
      </c>
      <c r="M16" s="1"/>
      <c r="N16" s="3"/>
      <c r="O16" s="3"/>
      <c r="P16" s="3"/>
      <c r="Q16" s="3"/>
      <c r="R16" s="3"/>
      <c r="S16" s="3"/>
    </row>
    <row r="17" spans="1:19" s="2" customFormat="1" ht="11.25" customHeight="1" x14ac:dyDescent="0.2">
      <c r="A17" s="3" t="s">
        <v>241</v>
      </c>
      <c r="B17" s="37" t="s">
        <v>148</v>
      </c>
      <c r="C17" s="37"/>
      <c r="D17" s="37"/>
      <c r="E17" s="37">
        <v>12</v>
      </c>
      <c r="F17" s="3" t="s">
        <v>292</v>
      </c>
      <c r="G17" s="46">
        <f t="shared" si="3"/>
        <v>175</v>
      </c>
      <c r="H17" s="50">
        <v>58</v>
      </c>
      <c r="I17" s="1">
        <f t="shared" si="4"/>
        <v>117</v>
      </c>
      <c r="J17" s="1"/>
      <c r="K17" s="1"/>
      <c r="L17" s="1">
        <v>51</v>
      </c>
      <c r="M17" s="1">
        <v>66</v>
      </c>
      <c r="N17" s="3"/>
      <c r="O17" s="3"/>
      <c r="P17" s="3"/>
      <c r="Q17" s="3"/>
      <c r="R17" s="3"/>
      <c r="S17" s="3"/>
    </row>
    <row r="18" spans="1:19" s="13" customFormat="1" ht="11.25" customHeight="1" thickBot="1" x14ac:dyDescent="0.25">
      <c r="A18" s="94" t="s">
        <v>187</v>
      </c>
      <c r="B18" s="100" t="s">
        <v>141</v>
      </c>
      <c r="C18" s="100">
        <v>1</v>
      </c>
      <c r="D18" s="100"/>
      <c r="E18" s="100">
        <v>2</v>
      </c>
      <c r="F18" s="94"/>
      <c r="G18" s="101">
        <f t="shared" si="3"/>
        <v>688</v>
      </c>
      <c r="H18" s="92">
        <f t="shared" ref="H18:S18" si="5">SUM(H19:H21)</f>
        <v>229</v>
      </c>
      <c r="I18" s="102">
        <f>SUM(I19:I21)</f>
        <v>459</v>
      </c>
      <c r="J18" s="92">
        <f t="shared" si="5"/>
        <v>48</v>
      </c>
      <c r="K18" s="92">
        <f t="shared" si="5"/>
        <v>0</v>
      </c>
      <c r="L18" s="92">
        <f t="shared" si="5"/>
        <v>204</v>
      </c>
      <c r="M18" s="92">
        <f t="shared" si="5"/>
        <v>255</v>
      </c>
      <c r="N18" s="92">
        <f t="shared" si="5"/>
        <v>0</v>
      </c>
      <c r="O18" s="92">
        <f t="shared" si="5"/>
        <v>0</v>
      </c>
      <c r="P18" s="92">
        <f t="shared" si="5"/>
        <v>0</v>
      </c>
      <c r="Q18" s="92">
        <f t="shared" si="5"/>
        <v>0</v>
      </c>
      <c r="R18" s="92">
        <f t="shared" si="5"/>
        <v>0</v>
      </c>
      <c r="S18" s="92">
        <f t="shared" si="5"/>
        <v>0</v>
      </c>
    </row>
    <row r="19" spans="1:19" s="2" customFormat="1" ht="11.25" customHeight="1" x14ac:dyDescent="0.2">
      <c r="A19" s="7" t="s">
        <v>242</v>
      </c>
      <c r="B19" s="42" t="s">
        <v>142</v>
      </c>
      <c r="C19" s="42"/>
      <c r="D19" s="42"/>
      <c r="E19" s="42">
        <v>2</v>
      </c>
      <c r="F19" s="90" t="s">
        <v>29</v>
      </c>
      <c r="G19" s="51">
        <f t="shared" si="3"/>
        <v>234</v>
      </c>
      <c r="H19" s="50">
        <v>78</v>
      </c>
      <c r="I19" s="50">
        <f>SUM(L19:S19)</f>
        <v>156</v>
      </c>
      <c r="J19" s="50">
        <v>24</v>
      </c>
      <c r="K19" s="50"/>
      <c r="L19" s="50">
        <v>68</v>
      </c>
      <c r="M19" s="50">
        <v>88</v>
      </c>
      <c r="N19" s="7"/>
      <c r="O19" s="7"/>
      <c r="P19" s="7"/>
      <c r="Q19" s="7"/>
      <c r="R19" s="7"/>
      <c r="S19" s="7"/>
    </row>
    <row r="20" spans="1:19" s="2" customFormat="1" ht="11.25" customHeight="1" x14ac:dyDescent="0.2">
      <c r="A20" s="3" t="s">
        <v>243</v>
      </c>
      <c r="B20" s="37" t="s">
        <v>143</v>
      </c>
      <c r="C20" s="37">
        <v>2</v>
      </c>
      <c r="D20" s="37"/>
      <c r="E20" s="37"/>
      <c r="F20" s="47" t="s">
        <v>28</v>
      </c>
      <c r="G20" s="46">
        <f t="shared" si="3"/>
        <v>220</v>
      </c>
      <c r="H20" s="50">
        <v>73</v>
      </c>
      <c r="I20" s="1">
        <f>SUM(L20:S20)</f>
        <v>147</v>
      </c>
      <c r="J20" s="1"/>
      <c r="K20" s="1"/>
      <c r="L20" s="1">
        <v>68</v>
      </c>
      <c r="M20" s="1">
        <v>79</v>
      </c>
      <c r="N20" s="3"/>
      <c r="O20" s="3"/>
      <c r="P20" s="3"/>
      <c r="Q20" s="3"/>
      <c r="R20" s="3"/>
      <c r="S20" s="3"/>
    </row>
    <row r="21" spans="1:19" s="2" customFormat="1" ht="11.25" customHeight="1" x14ac:dyDescent="0.2">
      <c r="A21" s="3" t="s">
        <v>244</v>
      </c>
      <c r="B21" s="37" t="s">
        <v>144</v>
      </c>
      <c r="C21" s="37"/>
      <c r="D21" s="37"/>
      <c r="E21" s="37">
        <v>2</v>
      </c>
      <c r="F21" s="47" t="s">
        <v>29</v>
      </c>
      <c r="G21" s="46">
        <f t="shared" si="3"/>
        <v>234</v>
      </c>
      <c r="H21" s="50">
        <v>78</v>
      </c>
      <c r="I21" s="1">
        <f>SUM(L21:S21)</f>
        <v>156</v>
      </c>
      <c r="J21" s="1">
        <v>24</v>
      </c>
      <c r="K21" s="1"/>
      <c r="L21" s="1">
        <v>68</v>
      </c>
      <c r="M21" s="1">
        <v>88</v>
      </c>
      <c r="N21" s="1"/>
      <c r="O21" s="3"/>
      <c r="P21" s="3"/>
      <c r="Q21" s="3"/>
      <c r="R21" s="3"/>
      <c r="S21" s="3"/>
    </row>
    <row r="22" spans="1:19" s="169" customFormat="1" ht="22.5" thickBot="1" x14ac:dyDescent="0.25">
      <c r="A22" s="164" t="s">
        <v>188</v>
      </c>
      <c r="B22" s="165" t="s">
        <v>146</v>
      </c>
      <c r="C22" s="166">
        <v>0</v>
      </c>
      <c r="D22" s="166">
        <v>0</v>
      </c>
      <c r="E22" s="166">
        <v>9</v>
      </c>
      <c r="F22" s="167" t="s">
        <v>300</v>
      </c>
      <c r="G22" s="168">
        <f t="shared" si="3"/>
        <v>648</v>
      </c>
      <c r="H22" s="167">
        <f t="shared" ref="H22:R22" si="6">SUM(H23:H26)</f>
        <v>216</v>
      </c>
      <c r="I22" s="167">
        <f>SUM(I23:I26)</f>
        <v>432</v>
      </c>
      <c r="J22" s="167">
        <f t="shared" si="6"/>
        <v>336</v>
      </c>
      <c r="K22" s="167">
        <f t="shared" si="6"/>
        <v>0</v>
      </c>
      <c r="L22" s="167">
        <f t="shared" si="6"/>
        <v>0</v>
      </c>
      <c r="M22" s="167">
        <f t="shared" si="6"/>
        <v>0</v>
      </c>
      <c r="N22" s="167">
        <f t="shared" si="6"/>
        <v>68</v>
      </c>
      <c r="O22" s="167">
        <f t="shared" si="6"/>
        <v>100</v>
      </c>
      <c r="P22" s="167">
        <f t="shared" si="6"/>
        <v>60</v>
      </c>
      <c r="Q22" s="167">
        <f t="shared" si="6"/>
        <v>60</v>
      </c>
      <c r="R22" s="167">
        <f t="shared" si="6"/>
        <v>104</v>
      </c>
      <c r="S22" s="167">
        <f>SUM(S23:S26)</f>
        <v>40</v>
      </c>
    </row>
    <row r="23" spans="1:19" ht="12" customHeight="1" x14ac:dyDescent="0.2">
      <c r="A23" s="7" t="s">
        <v>189</v>
      </c>
      <c r="B23" s="42" t="s">
        <v>147</v>
      </c>
      <c r="C23" s="42"/>
      <c r="D23" s="42"/>
      <c r="E23" s="42">
        <v>7</v>
      </c>
      <c r="F23" s="90" t="s">
        <v>30</v>
      </c>
      <c r="G23" s="51">
        <f t="shared" si="3"/>
        <v>54</v>
      </c>
      <c r="H23" s="50">
        <v>6</v>
      </c>
      <c r="I23" s="91">
        <f>SUM(K23:S23)</f>
        <v>48</v>
      </c>
      <c r="J23" s="50"/>
      <c r="K23" s="50"/>
      <c r="L23" s="50"/>
      <c r="M23" s="50"/>
      <c r="N23" s="50"/>
      <c r="O23" s="50"/>
      <c r="P23" s="50"/>
      <c r="Q23" s="50"/>
      <c r="R23">
        <v>48</v>
      </c>
      <c r="S23" s="50"/>
    </row>
    <row r="24" spans="1:19" ht="12" customHeight="1" x14ac:dyDescent="0.2">
      <c r="A24" s="3" t="s">
        <v>190</v>
      </c>
      <c r="B24" s="37" t="s">
        <v>139</v>
      </c>
      <c r="C24" s="37"/>
      <c r="D24" s="37"/>
      <c r="E24" s="37">
        <v>4</v>
      </c>
      <c r="F24" s="47" t="s">
        <v>30</v>
      </c>
      <c r="G24" s="46">
        <f t="shared" si="3"/>
        <v>54</v>
      </c>
      <c r="H24" s="50">
        <v>6</v>
      </c>
      <c r="I24" s="15">
        <f>SUM(K24:S24)</f>
        <v>48</v>
      </c>
      <c r="J24" s="1"/>
      <c r="K24" s="1"/>
      <c r="L24" s="1"/>
      <c r="M24" s="1"/>
      <c r="N24" s="1"/>
      <c r="O24" s="1">
        <v>48</v>
      </c>
      <c r="P24" s="1"/>
      <c r="Q24" s="1"/>
      <c r="R24" s="1"/>
      <c r="S24" s="1"/>
    </row>
    <row r="25" spans="1:19" ht="12" customHeight="1" x14ac:dyDescent="0.2">
      <c r="A25" s="3" t="s">
        <v>191</v>
      </c>
      <c r="B25" s="37" t="s">
        <v>136</v>
      </c>
      <c r="C25" s="37"/>
      <c r="D25" s="37"/>
      <c r="E25" s="37">
        <v>8</v>
      </c>
      <c r="F25" s="47" t="s">
        <v>31</v>
      </c>
      <c r="G25" s="46">
        <f t="shared" si="3"/>
        <v>204</v>
      </c>
      <c r="H25" s="50">
        <v>36</v>
      </c>
      <c r="I25" s="15">
        <f>SUM(K25:S25)</f>
        <v>168</v>
      </c>
      <c r="J25" s="1">
        <v>168</v>
      </c>
      <c r="K25" s="1"/>
      <c r="L25" s="1"/>
      <c r="M25" s="1"/>
      <c r="N25" s="1">
        <v>34</v>
      </c>
      <c r="O25" s="1">
        <v>26</v>
      </c>
      <c r="P25" s="1">
        <v>30</v>
      </c>
      <c r="Q25" s="1">
        <v>30</v>
      </c>
      <c r="R25" s="1">
        <v>28</v>
      </c>
      <c r="S25" s="1">
        <v>20</v>
      </c>
    </row>
    <row r="26" spans="1:19" ht="12" customHeight="1" thickBot="1" x14ac:dyDescent="0.25">
      <c r="A26" s="8" t="s">
        <v>192</v>
      </c>
      <c r="B26" s="39" t="s">
        <v>148</v>
      </c>
      <c r="C26" s="103"/>
      <c r="D26" s="103"/>
      <c r="E26" s="111">
        <v>345678</v>
      </c>
      <c r="F26" s="112" t="s">
        <v>295</v>
      </c>
      <c r="G26" s="93">
        <f t="shared" si="3"/>
        <v>336</v>
      </c>
      <c r="H26" s="102">
        <v>168</v>
      </c>
      <c r="I26" s="92">
        <f>SUM(K26:S26)</f>
        <v>168</v>
      </c>
      <c r="J26" s="102">
        <v>168</v>
      </c>
      <c r="K26" s="102"/>
      <c r="L26" s="102"/>
      <c r="M26" s="102"/>
      <c r="N26" s="102">
        <v>34</v>
      </c>
      <c r="O26" s="102">
        <v>26</v>
      </c>
      <c r="P26" s="102">
        <v>30</v>
      </c>
      <c r="Q26" s="102">
        <v>30</v>
      </c>
      <c r="R26" s="102">
        <v>28</v>
      </c>
      <c r="S26" s="102">
        <v>20</v>
      </c>
    </row>
    <row r="27" spans="1:19" s="169" customFormat="1" ht="21" customHeight="1" thickBot="1" x14ac:dyDescent="0.25">
      <c r="A27" s="170" t="s">
        <v>193</v>
      </c>
      <c r="B27" s="171" t="s">
        <v>149</v>
      </c>
      <c r="C27" s="165">
        <v>0</v>
      </c>
      <c r="D27" s="165">
        <v>0</v>
      </c>
      <c r="E27" s="165">
        <v>3</v>
      </c>
      <c r="F27" s="172" t="s">
        <v>299</v>
      </c>
      <c r="G27" s="173">
        <f t="shared" si="3"/>
        <v>288</v>
      </c>
      <c r="H27" s="174">
        <f>SUM(H28:H30)</f>
        <v>96</v>
      </c>
      <c r="I27" s="174">
        <f t="shared" ref="I27:S27" si="7">SUM(I28:I30)</f>
        <v>192</v>
      </c>
      <c r="J27" s="174">
        <f t="shared" si="7"/>
        <v>76</v>
      </c>
      <c r="K27" s="174">
        <f t="shared" si="7"/>
        <v>0</v>
      </c>
      <c r="L27" s="174">
        <f t="shared" si="7"/>
        <v>0</v>
      </c>
      <c r="M27" s="174">
        <f t="shared" si="7"/>
        <v>0</v>
      </c>
      <c r="N27" s="174">
        <f t="shared" si="7"/>
        <v>0</v>
      </c>
      <c r="O27" s="174">
        <f t="shared" si="7"/>
        <v>60</v>
      </c>
      <c r="P27" s="174">
        <f t="shared" si="7"/>
        <v>60</v>
      </c>
      <c r="Q27" s="174">
        <f t="shared" si="7"/>
        <v>40</v>
      </c>
      <c r="R27" s="174">
        <f t="shared" si="7"/>
        <v>0</v>
      </c>
      <c r="S27" s="174">
        <f t="shared" si="7"/>
        <v>32</v>
      </c>
    </row>
    <row r="28" spans="1:19" ht="10.5" customHeight="1" x14ac:dyDescent="0.2">
      <c r="A28" s="7" t="s">
        <v>194</v>
      </c>
      <c r="B28" s="42" t="s">
        <v>138</v>
      </c>
      <c r="C28" s="42"/>
      <c r="D28" s="42"/>
      <c r="E28" s="42">
        <v>4</v>
      </c>
      <c r="F28" s="90" t="s">
        <v>30</v>
      </c>
      <c r="G28" s="51">
        <f t="shared" si="3"/>
        <v>90</v>
      </c>
      <c r="H28" s="50">
        <v>30</v>
      </c>
      <c r="I28" s="91">
        <f>SUM(L28:S28)</f>
        <v>60</v>
      </c>
      <c r="J28" s="50">
        <v>4</v>
      </c>
      <c r="K28" s="50"/>
      <c r="L28" s="50"/>
      <c r="M28" s="50"/>
      <c r="N28" s="50"/>
      <c r="O28" s="50">
        <v>60</v>
      </c>
      <c r="P28" s="50"/>
      <c r="Q28" s="50"/>
      <c r="R28" s="50"/>
      <c r="S28" s="50"/>
    </row>
    <row r="29" spans="1:19" ht="11.25" customHeight="1" x14ac:dyDescent="0.2">
      <c r="A29" s="3" t="s">
        <v>195</v>
      </c>
      <c r="B29" s="37" t="s">
        <v>150</v>
      </c>
      <c r="C29" s="37"/>
      <c r="D29" s="37"/>
      <c r="E29" s="37">
        <v>6</v>
      </c>
      <c r="F29" s="47" t="s">
        <v>29</v>
      </c>
      <c r="G29" s="46">
        <f t="shared" si="3"/>
        <v>150</v>
      </c>
      <c r="H29" s="1">
        <v>50</v>
      </c>
      <c r="I29" s="15">
        <f>SUM(L29:S29)</f>
        <v>100</v>
      </c>
      <c r="J29" s="1">
        <v>72</v>
      </c>
      <c r="K29" s="1"/>
      <c r="L29" s="1"/>
      <c r="M29" s="1"/>
      <c r="N29" s="1"/>
      <c r="O29" s="1"/>
      <c r="P29" s="1">
        <v>60</v>
      </c>
      <c r="Q29" s="1">
        <v>40</v>
      </c>
      <c r="R29" s="1"/>
      <c r="S29" s="1"/>
    </row>
    <row r="30" spans="1:19" ht="20.25" customHeight="1" x14ac:dyDescent="0.2">
      <c r="A30" s="3" t="s">
        <v>196</v>
      </c>
      <c r="B30" s="36" t="s">
        <v>151</v>
      </c>
      <c r="C30" s="36"/>
      <c r="D30" s="36"/>
      <c r="E30" s="36">
        <v>8</v>
      </c>
      <c r="F30" s="47" t="s">
        <v>30</v>
      </c>
      <c r="G30" s="46">
        <f t="shared" si="3"/>
        <v>48</v>
      </c>
      <c r="H30" s="1">
        <v>16</v>
      </c>
      <c r="I30" s="15">
        <f>SUM(L30:S30)</f>
        <v>32</v>
      </c>
      <c r="J30" s="1"/>
      <c r="K30" s="1"/>
      <c r="L30" s="1"/>
      <c r="M30" s="1"/>
      <c r="N30" s="1"/>
      <c r="O30" s="1"/>
      <c r="P30" s="1"/>
      <c r="Q30" s="1"/>
      <c r="R30" s="1"/>
      <c r="S30" s="1">
        <v>32</v>
      </c>
    </row>
    <row r="31" spans="1:19" s="169" customFormat="1" ht="13.5" thickBot="1" x14ac:dyDescent="0.25">
      <c r="A31" s="175" t="s">
        <v>197</v>
      </c>
      <c r="B31" s="176" t="s">
        <v>152</v>
      </c>
      <c r="C31" s="176">
        <f>C32+C44+C27+C22</f>
        <v>12</v>
      </c>
      <c r="D31" s="176">
        <f>D32+D44+D27+D22</f>
        <v>2</v>
      </c>
      <c r="E31" s="176">
        <f>E32+E44+E27+E22</f>
        <v>26</v>
      </c>
      <c r="F31" s="167" t="s">
        <v>298</v>
      </c>
      <c r="G31" s="168">
        <f t="shared" si="3"/>
        <v>4500</v>
      </c>
      <c r="H31" s="167">
        <f t="shared" ref="H31:S31" si="8">SUM(H32+H44)</f>
        <v>1200</v>
      </c>
      <c r="I31" s="167">
        <f t="shared" si="8"/>
        <v>3300</v>
      </c>
      <c r="J31" s="167">
        <f t="shared" si="8"/>
        <v>1118</v>
      </c>
      <c r="K31" s="167">
        <f t="shared" si="8"/>
        <v>60</v>
      </c>
      <c r="L31" s="167">
        <f t="shared" si="8"/>
        <v>108</v>
      </c>
      <c r="M31" s="167">
        <f t="shared" si="8"/>
        <v>187</v>
      </c>
      <c r="N31" s="167">
        <f t="shared" si="8"/>
        <v>295</v>
      </c>
      <c r="O31" s="167">
        <f t="shared" si="8"/>
        <v>622</v>
      </c>
      <c r="P31" s="167">
        <f t="shared" si="8"/>
        <v>492</v>
      </c>
      <c r="Q31" s="167">
        <f t="shared" si="8"/>
        <v>728</v>
      </c>
      <c r="R31" s="167">
        <f t="shared" si="8"/>
        <v>472</v>
      </c>
      <c r="S31" s="167">
        <f t="shared" si="8"/>
        <v>396</v>
      </c>
    </row>
    <row r="32" spans="1:19" s="169" customFormat="1" ht="13.5" customHeight="1" thickBot="1" x14ac:dyDescent="0.25">
      <c r="A32" s="177" t="s">
        <v>198</v>
      </c>
      <c r="B32" s="165" t="s">
        <v>153</v>
      </c>
      <c r="C32" s="165">
        <v>3</v>
      </c>
      <c r="D32" s="165">
        <v>2</v>
      </c>
      <c r="E32" s="165">
        <v>6</v>
      </c>
      <c r="F32" s="172" t="s">
        <v>297</v>
      </c>
      <c r="G32" s="172">
        <f t="shared" ref="G32:S32" si="9">SUM(G33:G43)</f>
        <v>1290</v>
      </c>
      <c r="H32" s="172">
        <f t="shared" si="9"/>
        <v>430</v>
      </c>
      <c r="I32" s="172">
        <f t="shared" si="9"/>
        <v>860</v>
      </c>
      <c r="J32" s="172">
        <f t="shared" si="9"/>
        <v>304</v>
      </c>
      <c r="K32" s="172">
        <f t="shared" si="9"/>
        <v>0</v>
      </c>
      <c r="L32" s="172">
        <f t="shared" si="9"/>
        <v>68</v>
      </c>
      <c r="M32" s="172">
        <f t="shared" si="9"/>
        <v>147</v>
      </c>
      <c r="N32" s="172">
        <f t="shared" si="9"/>
        <v>194</v>
      </c>
      <c r="O32" s="172">
        <f t="shared" si="9"/>
        <v>77</v>
      </c>
      <c r="P32" s="172">
        <f t="shared" si="9"/>
        <v>120</v>
      </c>
      <c r="Q32" s="172">
        <f t="shared" si="9"/>
        <v>120</v>
      </c>
      <c r="R32" s="172">
        <f t="shared" si="9"/>
        <v>82</v>
      </c>
      <c r="S32" s="172">
        <f t="shared" si="9"/>
        <v>52</v>
      </c>
    </row>
    <row r="33" spans="1:19" ht="12" customHeight="1" x14ac:dyDescent="0.2">
      <c r="A33" s="7" t="s">
        <v>199</v>
      </c>
      <c r="B33" s="42" t="s">
        <v>154</v>
      </c>
      <c r="C33" s="42">
        <v>6</v>
      </c>
      <c r="D33" s="42"/>
      <c r="E33" s="42"/>
      <c r="F33" s="104" t="s">
        <v>28</v>
      </c>
      <c r="G33" s="51">
        <f t="shared" ref="G33:G62" si="10">H33+I33</f>
        <v>168</v>
      </c>
      <c r="H33" s="50">
        <v>56</v>
      </c>
      <c r="I33" s="91">
        <f>SUM(L33:S33)</f>
        <v>112</v>
      </c>
      <c r="J33" s="50">
        <v>56</v>
      </c>
      <c r="K33" s="50"/>
      <c r="L33" s="50"/>
      <c r="M33" s="50"/>
      <c r="N33" s="50"/>
      <c r="O33" s="50"/>
      <c r="P33" s="50">
        <v>60</v>
      </c>
      <c r="Q33" s="50">
        <v>52</v>
      </c>
      <c r="R33" s="50"/>
      <c r="S33" s="50"/>
    </row>
    <row r="34" spans="1:19" ht="12" customHeight="1" x14ac:dyDescent="0.2">
      <c r="A34" s="3" t="s">
        <v>200</v>
      </c>
      <c r="B34" s="37" t="s">
        <v>155</v>
      </c>
      <c r="C34" s="37"/>
      <c r="D34" s="37"/>
      <c r="E34" s="37">
        <v>3</v>
      </c>
      <c r="F34" s="47" t="s">
        <v>30</v>
      </c>
      <c r="G34" s="46">
        <f t="shared" si="10"/>
        <v>51</v>
      </c>
      <c r="H34" s="1">
        <v>17</v>
      </c>
      <c r="I34" s="15">
        <f t="shared" ref="I34:I43" si="11">SUM(L34:S34)</f>
        <v>34</v>
      </c>
      <c r="J34" s="1">
        <v>8</v>
      </c>
      <c r="K34" s="1"/>
      <c r="L34" s="1"/>
      <c r="M34" s="1"/>
      <c r="N34" s="1">
        <v>34</v>
      </c>
      <c r="O34" s="1"/>
      <c r="P34" s="1"/>
      <c r="Q34" s="1"/>
      <c r="R34" s="1"/>
      <c r="S34" s="1"/>
    </row>
    <row r="35" spans="1:19" ht="12" customHeight="1" x14ac:dyDescent="0.2">
      <c r="A35" s="3" t="s">
        <v>201</v>
      </c>
      <c r="B35" s="37" t="s">
        <v>156</v>
      </c>
      <c r="C35" s="37"/>
      <c r="D35" s="37"/>
      <c r="E35" s="37">
        <v>3</v>
      </c>
      <c r="F35" s="47" t="s">
        <v>30</v>
      </c>
      <c r="G35" s="46">
        <f t="shared" si="10"/>
        <v>51</v>
      </c>
      <c r="H35" s="1">
        <v>17</v>
      </c>
      <c r="I35" s="15">
        <f t="shared" si="11"/>
        <v>34</v>
      </c>
      <c r="J35" s="1">
        <v>6</v>
      </c>
      <c r="K35" s="1"/>
      <c r="L35" s="1"/>
      <c r="M35" s="1"/>
      <c r="N35" s="1">
        <v>34</v>
      </c>
      <c r="O35" s="1"/>
      <c r="P35" s="1"/>
      <c r="Q35" s="1"/>
      <c r="R35" s="1"/>
      <c r="S35" s="1"/>
    </row>
    <row r="36" spans="1:19" x14ac:dyDescent="0.2">
      <c r="A36" s="3" t="s">
        <v>202</v>
      </c>
      <c r="B36" s="36" t="s">
        <v>157</v>
      </c>
      <c r="C36" s="36">
        <v>3</v>
      </c>
      <c r="D36" s="36"/>
      <c r="E36" s="36"/>
      <c r="F36" s="47" t="s">
        <v>116</v>
      </c>
      <c r="G36" s="46">
        <f t="shared" si="10"/>
        <v>177</v>
      </c>
      <c r="H36" s="1">
        <v>59</v>
      </c>
      <c r="I36" s="15">
        <f t="shared" si="11"/>
        <v>118</v>
      </c>
      <c r="J36" s="1">
        <v>44</v>
      </c>
      <c r="K36" s="1"/>
      <c r="L36" s="1">
        <v>34</v>
      </c>
      <c r="M36" s="1">
        <v>44</v>
      </c>
      <c r="N36" s="1">
        <v>40</v>
      </c>
      <c r="O36" s="1"/>
      <c r="P36" s="1"/>
      <c r="Q36" s="1"/>
      <c r="R36" s="1"/>
      <c r="S36" s="1"/>
    </row>
    <row r="37" spans="1:19" ht="22.5" x14ac:dyDescent="0.2">
      <c r="A37" s="3" t="s">
        <v>203</v>
      </c>
      <c r="B37" s="36" t="s">
        <v>158</v>
      </c>
      <c r="C37" s="36"/>
      <c r="D37" s="36"/>
      <c r="E37" s="36">
        <v>3</v>
      </c>
      <c r="F37" s="47" t="s">
        <v>37</v>
      </c>
      <c r="G37" s="46">
        <f t="shared" si="10"/>
        <v>186</v>
      </c>
      <c r="H37" s="1">
        <v>62</v>
      </c>
      <c r="I37" s="15">
        <f t="shared" si="11"/>
        <v>124</v>
      </c>
      <c r="J37" s="1">
        <v>42</v>
      </c>
      <c r="K37" s="1"/>
      <c r="L37" s="1">
        <v>34</v>
      </c>
      <c r="M37" s="1">
        <v>44</v>
      </c>
      <c r="N37" s="1">
        <v>46</v>
      </c>
      <c r="O37" s="1"/>
      <c r="P37" s="1"/>
      <c r="Q37" s="1"/>
      <c r="R37" s="1"/>
      <c r="S37" s="1"/>
    </row>
    <row r="38" spans="1:19" ht="12" customHeight="1" x14ac:dyDescent="0.2">
      <c r="A38" s="3" t="s">
        <v>204</v>
      </c>
      <c r="B38" s="37" t="s">
        <v>159</v>
      </c>
      <c r="C38" s="37"/>
      <c r="D38" s="37"/>
      <c r="E38" s="37">
        <v>5</v>
      </c>
      <c r="F38" s="47" t="s">
        <v>30</v>
      </c>
      <c r="G38" s="46">
        <f t="shared" si="10"/>
        <v>90</v>
      </c>
      <c r="H38" s="1">
        <v>30</v>
      </c>
      <c r="I38" s="15">
        <f>SUM(L38:S38)</f>
        <v>60</v>
      </c>
      <c r="J38" s="1">
        <v>12</v>
      </c>
      <c r="K38" s="1"/>
      <c r="L38" s="1"/>
      <c r="M38" s="1"/>
      <c r="N38" s="1"/>
      <c r="O38" s="1"/>
      <c r="P38" s="1">
        <v>60</v>
      </c>
      <c r="Q38" s="1"/>
      <c r="R38" s="1"/>
      <c r="S38" s="1"/>
    </row>
    <row r="39" spans="1:19" ht="22.5" x14ac:dyDescent="0.2">
      <c r="A39" s="3" t="s">
        <v>205</v>
      </c>
      <c r="B39" s="36" t="s">
        <v>160</v>
      </c>
      <c r="C39" s="36"/>
      <c r="D39" s="36"/>
      <c r="E39" s="36">
        <v>7</v>
      </c>
      <c r="F39" s="47" t="s">
        <v>30</v>
      </c>
      <c r="G39" s="46">
        <f t="shared" si="10"/>
        <v>81</v>
      </c>
      <c r="H39" s="1">
        <v>27</v>
      </c>
      <c r="I39" s="15">
        <f t="shared" si="11"/>
        <v>54</v>
      </c>
      <c r="J39" s="1">
        <v>12</v>
      </c>
      <c r="K39" s="1"/>
      <c r="L39" s="1"/>
      <c r="M39" s="1"/>
      <c r="N39" s="1"/>
      <c r="O39" s="1"/>
      <c r="P39" s="1"/>
      <c r="Q39" s="1"/>
      <c r="R39" s="1">
        <v>54</v>
      </c>
      <c r="S39" s="1"/>
    </row>
    <row r="40" spans="1:19" ht="22.5" x14ac:dyDescent="0.2">
      <c r="A40" s="3" t="s">
        <v>206</v>
      </c>
      <c r="B40" s="36" t="s">
        <v>161</v>
      </c>
      <c r="C40" s="36">
        <v>4</v>
      </c>
      <c r="D40" s="36"/>
      <c r="E40" s="36"/>
      <c r="F40" s="47" t="s">
        <v>117</v>
      </c>
      <c r="G40" s="46">
        <f t="shared" si="10"/>
        <v>264</v>
      </c>
      <c r="H40" s="1">
        <v>88</v>
      </c>
      <c r="I40" s="15">
        <f t="shared" si="11"/>
        <v>176</v>
      </c>
      <c r="J40" s="1">
        <v>76</v>
      </c>
      <c r="K40" s="1"/>
      <c r="L40" s="1"/>
      <c r="M40" s="1">
        <v>59</v>
      </c>
      <c r="N40" s="1">
        <v>40</v>
      </c>
      <c r="O40" s="1">
        <v>77</v>
      </c>
      <c r="P40" s="1"/>
      <c r="Q40" s="1"/>
      <c r="R40" s="1"/>
      <c r="S40" s="1"/>
    </row>
    <row r="41" spans="1:19" ht="12" customHeight="1" x14ac:dyDescent="0.2">
      <c r="A41" s="8" t="s">
        <v>207</v>
      </c>
      <c r="B41" s="37" t="s">
        <v>162</v>
      </c>
      <c r="C41" s="37"/>
      <c r="D41" s="37"/>
      <c r="E41" s="110">
        <v>6</v>
      </c>
      <c r="F41" s="47" t="s">
        <v>30</v>
      </c>
      <c r="G41" s="46">
        <f t="shared" si="10"/>
        <v>102</v>
      </c>
      <c r="H41" s="1">
        <v>34</v>
      </c>
      <c r="I41" s="15">
        <f t="shared" si="11"/>
        <v>68</v>
      </c>
      <c r="J41" s="1">
        <v>48</v>
      </c>
      <c r="K41" s="1"/>
      <c r="L41" s="1"/>
      <c r="M41" s="1"/>
      <c r="N41" s="1"/>
      <c r="O41" s="1"/>
      <c r="P41" s="1"/>
      <c r="Q41" s="1">
        <v>68</v>
      </c>
      <c r="R41" s="1"/>
      <c r="S41" s="1"/>
    </row>
    <row r="42" spans="1:19" ht="12" customHeight="1" x14ac:dyDescent="0.2">
      <c r="A42" s="153" t="s">
        <v>293</v>
      </c>
      <c r="B42" s="154" t="s">
        <v>294</v>
      </c>
      <c r="C42" s="37"/>
      <c r="D42" s="37">
        <v>8</v>
      </c>
      <c r="E42" s="37"/>
      <c r="F42" s="155" t="s">
        <v>30</v>
      </c>
      <c r="G42" s="46">
        <f t="shared" ref="G42" si="12">H42+I42</f>
        <v>72</v>
      </c>
      <c r="H42" s="50">
        <v>24</v>
      </c>
      <c r="I42" s="15">
        <f t="shared" ref="I42" si="13">SUM(L42:S42)</f>
        <v>48</v>
      </c>
      <c r="J42" s="50"/>
      <c r="K42" s="50"/>
      <c r="L42" s="50"/>
      <c r="M42" s="50"/>
      <c r="N42" s="50"/>
      <c r="O42" s="50"/>
      <c r="P42" s="50"/>
      <c r="Q42" s="50"/>
      <c r="R42" s="50">
        <v>28</v>
      </c>
      <c r="S42" s="50">
        <v>20</v>
      </c>
    </row>
    <row r="43" spans="1:19" ht="12" customHeight="1" thickBot="1" x14ac:dyDescent="0.25">
      <c r="A43" s="7" t="s">
        <v>324</v>
      </c>
      <c r="B43" s="156" t="s">
        <v>325</v>
      </c>
      <c r="C43" s="108"/>
      <c r="D43" s="108">
        <v>8</v>
      </c>
      <c r="E43" s="108"/>
      <c r="F43" s="157" t="s">
        <v>30</v>
      </c>
      <c r="G43" s="46">
        <f t="shared" si="10"/>
        <v>48</v>
      </c>
      <c r="H43" s="109">
        <v>16</v>
      </c>
      <c r="I43" s="50">
        <f t="shared" si="11"/>
        <v>32</v>
      </c>
      <c r="J43" s="109"/>
      <c r="K43" s="109"/>
      <c r="L43" s="109"/>
      <c r="M43" s="109"/>
      <c r="N43" s="109"/>
      <c r="O43" s="109"/>
      <c r="P43" s="109"/>
      <c r="Q43" s="109"/>
      <c r="R43" s="109"/>
      <c r="S43" s="109">
        <v>32</v>
      </c>
    </row>
    <row r="44" spans="1:19" s="169" customFormat="1" ht="12" customHeight="1" thickBot="1" x14ac:dyDescent="0.25">
      <c r="A44" s="170" t="s">
        <v>208</v>
      </c>
      <c r="B44" s="178" t="s">
        <v>163</v>
      </c>
      <c r="C44" s="178">
        <v>9</v>
      </c>
      <c r="D44" s="178"/>
      <c r="E44" s="178">
        <v>8</v>
      </c>
      <c r="F44" s="172" t="s">
        <v>296</v>
      </c>
      <c r="G44" s="179">
        <f t="shared" si="10"/>
        <v>3210</v>
      </c>
      <c r="H44" s="172">
        <f t="shared" ref="H44:R44" si="14">SUM(H45+H49+H56+H60)</f>
        <v>770</v>
      </c>
      <c r="I44" s="172">
        <f>SUM(I45+I49+I56+I60)</f>
        <v>2440</v>
      </c>
      <c r="J44" s="172">
        <f t="shared" si="14"/>
        <v>814</v>
      </c>
      <c r="K44" s="172">
        <f t="shared" si="14"/>
        <v>60</v>
      </c>
      <c r="L44" s="172">
        <f t="shared" si="14"/>
        <v>40</v>
      </c>
      <c r="M44" s="172">
        <f t="shared" si="14"/>
        <v>40</v>
      </c>
      <c r="N44" s="172">
        <f t="shared" si="14"/>
        <v>101</v>
      </c>
      <c r="O44" s="172">
        <f t="shared" si="14"/>
        <v>545</v>
      </c>
      <c r="P44" s="172">
        <f t="shared" si="14"/>
        <v>372</v>
      </c>
      <c r="Q44" s="172">
        <f>SUM(Q45+Q49+Q56+Q60)</f>
        <v>608</v>
      </c>
      <c r="R44" s="172">
        <f t="shared" si="14"/>
        <v>390</v>
      </c>
      <c r="S44" s="172">
        <f>SUM(S45+S49+S56+S60)</f>
        <v>344</v>
      </c>
    </row>
    <row r="45" spans="1:19" s="11" customFormat="1" ht="33.75" customHeight="1" thickBot="1" x14ac:dyDescent="0.25">
      <c r="A45" s="12" t="s">
        <v>209</v>
      </c>
      <c r="B45" s="72" t="s">
        <v>164</v>
      </c>
      <c r="C45" s="72">
        <v>7</v>
      </c>
      <c r="D45" s="72"/>
      <c r="E45" s="72"/>
      <c r="F45" s="105" t="s">
        <v>27</v>
      </c>
      <c r="G45" s="106">
        <f t="shared" si="10"/>
        <v>891</v>
      </c>
      <c r="H45" s="105">
        <f t="shared" ref="H45:S45" si="15">SUM(H46:H48)</f>
        <v>225</v>
      </c>
      <c r="I45" s="105">
        <f t="shared" ref="I45:I55" si="16">SUM(L45:S45)</f>
        <v>666</v>
      </c>
      <c r="J45" s="105">
        <f>SUM(J46:J46)</f>
        <v>226</v>
      </c>
      <c r="K45" s="105">
        <f t="shared" si="15"/>
        <v>30</v>
      </c>
      <c r="L45" s="105">
        <f t="shared" si="15"/>
        <v>0</v>
      </c>
      <c r="M45" s="105">
        <f t="shared" si="15"/>
        <v>0</v>
      </c>
      <c r="N45" s="105">
        <f t="shared" si="15"/>
        <v>0</v>
      </c>
      <c r="O45" s="105">
        <f t="shared" si="15"/>
        <v>60</v>
      </c>
      <c r="P45" s="105">
        <f t="shared" si="15"/>
        <v>100</v>
      </c>
      <c r="Q45" s="105">
        <f>SUM(Q46:Q48)</f>
        <v>298</v>
      </c>
      <c r="R45" s="105">
        <f>SUM(R46:R48)</f>
        <v>208</v>
      </c>
      <c r="S45" s="105">
        <f t="shared" si="15"/>
        <v>0</v>
      </c>
    </row>
    <row r="46" spans="1:19" ht="22.5" x14ac:dyDescent="0.2">
      <c r="A46" s="7" t="s">
        <v>210</v>
      </c>
      <c r="B46" s="45" t="s">
        <v>165</v>
      </c>
      <c r="C46" s="45">
        <v>7</v>
      </c>
      <c r="D46" s="45"/>
      <c r="E46" s="45"/>
      <c r="F46" s="104" t="s">
        <v>28</v>
      </c>
      <c r="G46" s="51">
        <f t="shared" si="10"/>
        <v>675</v>
      </c>
      <c r="H46" s="50">
        <v>225</v>
      </c>
      <c r="I46" s="91">
        <f t="shared" si="16"/>
        <v>450</v>
      </c>
      <c r="J46" s="50">
        <v>226</v>
      </c>
      <c r="K46" s="50">
        <v>30</v>
      </c>
      <c r="L46" s="50"/>
      <c r="M46" s="50"/>
      <c r="N46" s="50"/>
      <c r="O46" s="50">
        <v>60</v>
      </c>
      <c r="P46" s="50">
        <v>100</v>
      </c>
      <c r="Q46" s="50">
        <v>82</v>
      </c>
      <c r="R46" s="50">
        <v>208</v>
      </c>
      <c r="S46" s="50"/>
    </row>
    <row r="47" spans="1:19" s="86" customFormat="1" ht="12" customHeight="1" x14ac:dyDescent="0.2">
      <c r="A47" s="107" t="s">
        <v>211</v>
      </c>
      <c r="B47" s="120" t="s">
        <v>166</v>
      </c>
      <c r="C47" s="120"/>
      <c r="D47" s="120"/>
      <c r="E47" s="120">
        <v>6</v>
      </c>
      <c r="F47" s="121" t="s">
        <v>30</v>
      </c>
      <c r="G47" s="89">
        <f t="shared" si="10"/>
        <v>72</v>
      </c>
      <c r="H47" s="87"/>
      <c r="I47" s="88">
        <f t="shared" si="16"/>
        <v>72</v>
      </c>
      <c r="J47" s="87"/>
      <c r="K47" s="87"/>
      <c r="L47" s="87"/>
      <c r="M47" s="87"/>
      <c r="N47" s="87"/>
      <c r="O47" s="87"/>
      <c r="P47" s="87"/>
      <c r="Q47" s="87">
        <v>72</v>
      </c>
      <c r="R47" s="87"/>
      <c r="S47" s="87"/>
    </row>
    <row r="48" spans="1:19" s="131" customFormat="1" ht="11.25" customHeight="1" thickBot="1" x14ac:dyDescent="0.25">
      <c r="A48" s="125" t="s">
        <v>212</v>
      </c>
      <c r="B48" s="126" t="s">
        <v>167</v>
      </c>
      <c r="C48" s="126"/>
      <c r="D48" s="126"/>
      <c r="E48" s="126">
        <v>6</v>
      </c>
      <c r="F48" s="127" t="s">
        <v>30</v>
      </c>
      <c r="G48" s="128">
        <f t="shared" si="10"/>
        <v>144</v>
      </c>
      <c r="H48" s="129"/>
      <c r="I48" s="130">
        <f t="shared" si="16"/>
        <v>144</v>
      </c>
      <c r="J48" s="129"/>
      <c r="K48" s="129"/>
      <c r="L48" s="129"/>
      <c r="M48" s="129"/>
      <c r="N48" s="129"/>
      <c r="O48" s="129"/>
      <c r="P48" s="129"/>
      <c r="Q48" s="129">
        <v>144</v>
      </c>
      <c r="R48" s="129"/>
      <c r="S48" s="129"/>
    </row>
    <row r="49" spans="1:19" s="11" customFormat="1" ht="22.5" customHeight="1" thickBot="1" x14ac:dyDescent="0.25">
      <c r="A49" s="10" t="s">
        <v>213</v>
      </c>
      <c r="B49" s="43" t="s">
        <v>168</v>
      </c>
      <c r="C49" s="43">
        <v>6</v>
      </c>
      <c r="D49" s="43"/>
      <c r="E49" s="43"/>
      <c r="F49" s="105" t="s">
        <v>27</v>
      </c>
      <c r="G49" s="106">
        <f t="shared" si="10"/>
        <v>1404</v>
      </c>
      <c r="H49" s="105">
        <f>SUM(H50:H52)</f>
        <v>372</v>
      </c>
      <c r="I49" s="105">
        <f t="shared" si="16"/>
        <v>1032</v>
      </c>
      <c r="J49" s="105">
        <f>SUM(J50:J52)</f>
        <v>374</v>
      </c>
      <c r="K49" s="105">
        <f>SUM(K50:K52)</f>
        <v>0</v>
      </c>
      <c r="L49" s="105">
        <f t="shared" ref="L49:P49" si="17">SUM(L50:L55)</f>
        <v>40</v>
      </c>
      <c r="M49" s="105">
        <f t="shared" si="17"/>
        <v>40</v>
      </c>
      <c r="N49" s="105">
        <f t="shared" si="17"/>
        <v>101</v>
      </c>
      <c r="O49" s="105">
        <f t="shared" si="17"/>
        <v>269</v>
      </c>
      <c r="P49" s="105">
        <f t="shared" si="17"/>
        <v>272</v>
      </c>
      <c r="Q49" s="105">
        <f>SUM(Q50:Q55)</f>
        <v>310</v>
      </c>
      <c r="R49" s="105">
        <f t="shared" ref="R49:S49" si="18">SUM(R50:R55)</f>
        <v>0</v>
      </c>
      <c r="S49" s="105">
        <f t="shared" si="18"/>
        <v>0</v>
      </c>
    </row>
    <row r="50" spans="1:19" x14ac:dyDescent="0.2">
      <c r="A50" s="7" t="s">
        <v>214</v>
      </c>
      <c r="B50" s="45" t="s">
        <v>169</v>
      </c>
      <c r="C50" s="45">
        <v>4</v>
      </c>
      <c r="D50" s="45"/>
      <c r="E50" s="45"/>
      <c r="F50" s="104" t="s">
        <v>35</v>
      </c>
      <c r="G50" s="51">
        <f t="shared" si="10"/>
        <v>459</v>
      </c>
      <c r="H50" s="50">
        <v>153</v>
      </c>
      <c r="I50" s="91">
        <f t="shared" si="16"/>
        <v>306</v>
      </c>
      <c r="J50" s="50">
        <v>162</v>
      </c>
      <c r="K50" s="50"/>
      <c r="L50" s="50">
        <v>40</v>
      </c>
      <c r="M50" s="50">
        <v>40</v>
      </c>
      <c r="N50" s="50">
        <v>101</v>
      </c>
      <c r="O50" s="50">
        <v>125</v>
      </c>
      <c r="P50" s="50"/>
      <c r="Q50" s="50"/>
      <c r="R50" s="50"/>
      <c r="S50" s="50"/>
    </row>
    <row r="51" spans="1:19" ht="21" customHeight="1" x14ac:dyDescent="0.2">
      <c r="A51" s="9" t="s">
        <v>215</v>
      </c>
      <c r="B51" s="36" t="s">
        <v>170</v>
      </c>
      <c r="C51" s="36">
        <v>6</v>
      </c>
      <c r="D51" s="36"/>
      <c r="E51" s="36"/>
      <c r="F51" s="48" t="s">
        <v>28</v>
      </c>
      <c r="G51" s="46">
        <f t="shared" si="10"/>
        <v>504</v>
      </c>
      <c r="H51" s="50">
        <v>168</v>
      </c>
      <c r="I51" s="15">
        <f t="shared" si="16"/>
        <v>336</v>
      </c>
      <c r="J51" s="1">
        <v>176</v>
      </c>
      <c r="K51" s="1"/>
      <c r="L51" s="1"/>
      <c r="M51" s="1"/>
      <c r="N51" s="1"/>
      <c r="O51" s="1"/>
      <c r="P51" s="1">
        <v>132</v>
      </c>
      <c r="Q51" s="1">
        <v>204</v>
      </c>
      <c r="R51" s="1"/>
      <c r="S51" s="1"/>
    </row>
    <row r="52" spans="1:19" ht="12" customHeight="1" x14ac:dyDescent="0.2">
      <c r="A52" s="9" t="s">
        <v>216</v>
      </c>
      <c r="B52" s="37" t="s">
        <v>171</v>
      </c>
      <c r="C52" s="37">
        <v>6</v>
      </c>
      <c r="D52" s="37"/>
      <c r="E52" s="37"/>
      <c r="F52" s="47" t="s">
        <v>27</v>
      </c>
      <c r="G52" s="46">
        <f t="shared" si="10"/>
        <v>153</v>
      </c>
      <c r="H52" s="50">
        <v>51</v>
      </c>
      <c r="I52" s="15">
        <f t="shared" si="16"/>
        <v>102</v>
      </c>
      <c r="J52" s="1">
        <v>36</v>
      </c>
      <c r="K52" s="1"/>
      <c r="L52" s="1"/>
      <c r="M52" s="1"/>
      <c r="N52" s="1"/>
      <c r="O52" s="1"/>
      <c r="P52" s="1">
        <v>68</v>
      </c>
      <c r="Q52" s="1">
        <v>34</v>
      </c>
      <c r="R52" s="1"/>
      <c r="S52" s="1"/>
    </row>
    <row r="53" spans="1:19" s="86" customFormat="1" ht="10.5" customHeight="1" x14ac:dyDescent="0.2">
      <c r="A53" s="119" t="s">
        <v>32</v>
      </c>
      <c r="B53" s="120" t="s">
        <v>166</v>
      </c>
      <c r="C53" s="120"/>
      <c r="D53" s="120"/>
      <c r="E53" s="120">
        <v>5</v>
      </c>
      <c r="F53" s="121" t="s">
        <v>30</v>
      </c>
      <c r="G53" s="89">
        <f t="shared" si="10"/>
        <v>216</v>
      </c>
      <c r="H53" s="87"/>
      <c r="I53" s="88">
        <f t="shared" si="16"/>
        <v>216</v>
      </c>
      <c r="J53" s="87"/>
      <c r="K53" s="87"/>
      <c r="L53" s="87"/>
      <c r="M53" s="87"/>
      <c r="N53" s="87"/>
      <c r="O53" s="87">
        <v>144</v>
      </c>
      <c r="P53" s="87">
        <v>72</v>
      </c>
      <c r="Q53" s="87"/>
      <c r="R53" s="87"/>
      <c r="S53" s="87"/>
    </row>
    <row r="54" spans="1:19" s="131" customFormat="1" ht="10.5" hidden="1" customHeight="1" x14ac:dyDescent="0.2">
      <c r="A54" s="132" t="s">
        <v>33</v>
      </c>
      <c r="B54" s="133" t="s">
        <v>172</v>
      </c>
      <c r="C54" s="133"/>
      <c r="D54" s="133"/>
      <c r="E54" s="133"/>
      <c r="F54" s="125"/>
      <c r="G54" s="134">
        <f t="shared" si="10"/>
        <v>0</v>
      </c>
      <c r="H54" s="134"/>
      <c r="I54" s="135">
        <f t="shared" si="16"/>
        <v>0</v>
      </c>
      <c r="J54" s="134"/>
      <c r="K54" s="134"/>
      <c r="L54" s="134"/>
      <c r="M54" s="134"/>
      <c r="N54" s="134"/>
      <c r="O54" s="134"/>
      <c r="P54" s="136"/>
      <c r="Q54" s="136"/>
      <c r="R54" s="136"/>
      <c r="S54" s="136"/>
    </row>
    <row r="55" spans="1:19" s="131" customFormat="1" ht="10.5" customHeight="1" thickBot="1" x14ac:dyDescent="0.25">
      <c r="A55" s="137" t="s">
        <v>34</v>
      </c>
      <c r="B55" s="126" t="s">
        <v>172</v>
      </c>
      <c r="C55" s="126"/>
      <c r="D55" s="126"/>
      <c r="E55" s="126">
        <v>6</v>
      </c>
      <c r="F55" s="138" t="s">
        <v>30</v>
      </c>
      <c r="G55" s="128">
        <f t="shared" si="10"/>
        <v>72</v>
      </c>
      <c r="H55" s="128"/>
      <c r="I55" s="130">
        <f t="shared" si="16"/>
        <v>72</v>
      </c>
      <c r="J55" s="128"/>
      <c r="K55" s="128"/>
      <c r="L55" s="128"/>
      <c r="M55" s="128"/>
      <c r="N55" s="128"/>
      <c r="O55" s="128"/>
      <c r="P55" s="128"/>
      <c r="Q55" s="129">
        <v>72</v>
      </c>
      <c r="R55" s="129"/>
      <c r="S55" s="129"/>
    </row>
    <row r="56" spans="1:19" s="11" customFormat="1" ht="33" thickBot="1" x14ac:dyDescent="0.25">
      <c r="A56" s="116" t="s">
        <v>217</v>
      </c>
      <c r="B56" s="44" t="s">
        <v>173</v>
      </c>
      <c r="C56" s="44">
        <v>8</v>
      </c>
      <c r="D56" s="44"/>
      <c r="E56" s="44"/>
      <c r="F56" s="105" t="s">
        <v>27</v>
      </c>
      <c r="G56" s="117">
        <f t="shared" si="10"/>
        <v>699</v>
      </c>
      <c r="H56" s="114">
        <f>SUM(H57:H57)</f>
        <v>173</v>
      </c>
      <c r="I56" s="113">
        <f>SUM(I57:I59)</f>
        <v>526</v>
      </c>
      <c r="J56" s="114">
        <f t="shared" ref="J56:Q56" si="19">SUM(J57:J57)</f>
        <v>214</v>
      </c>
      <c r="K56" s="114">
        <f t="shared" si="19"/>
        <v>30</v>
      </c>
      <c r="L56" s="114">
        <f t="shared" si="19"/>
        <v>0</v>
      </c>
      <c r="M56" s="114">
        <f t="shared" si="19"/>
        <v>0</v>
      </c>
      <c r="N56" s="114">
        <f t="shared" si="19"/>
        <v>0</v>
      </c>
      <c r="O56" s="114">
        <f t="shared" si="19"/>
        <v>0</v>
      </c>
      <c r="P56" s="114">
        <f t="shared" si="19"/>
        <v>0</v>
      </c>
      <c r="Q56" s="114">
        <f t="shared" si="19"/>
        <v>0</v>
      </c>
      <c r="R56" s="114">
        <f>SUM(R57:R58)</f>
        <v>182</v>
      </c>
      <c r="S56" s="114">
        <f>SUM(S57:S59)</f>
        <v>344</v>
      </c>
    </row>
    <row r="57" spans="1:19" ht="20.25" customHeight="1" x14ac:dyDescent="0.2">
      <c r="A57" s="115" t="s">
        <v>218</v>
      </c>
      <c r="B57" s="45" t="s">
        <v>174</v>
      </c>
      <c r="C57" s="45">
        <v>8</v>
      </c>
      <c r="D57" s="45"/>
      <c r="E57" s="45"/>
      <c r="F57" s="104" t="s">
        <v>28</v>
      </c>
      <c r="G57" s="51">
        <f t="shared" si="10"/>
        <v>519</v>
      </c>
      <c r="H57" s="50">
        <f>I57/2</f>
        <v>173</v>
      </c>
      <c r="I57" s="50">
        <f>SUM(R57:S57)</f>
        <v>346</v>
      </c>
      <c r="J57" s="50">
        <v>214</v>
      </c>
      <c r="K57" s="50">
        <v>30</v>
      </c>
      <c r="L57" s="50"/>
      <c r="M57" s="50"/>
      <c r="N57" s="50"/>
      <c r="O57" s="50"/>
      <c r="P57" s="50"/>
      <c r="Q57" s="50"/>
      <c r="R57" s="50">
        <v>110</v>
      </c>
      <c r="S57" s="50">
        <v>236</v>
      </c>
    </row>
    <row r="58" spans="1:19" s="86" customFormat="1" ht="10.5" customHeight="1" x14ac:dyDescent="0.2">
      <c r="A58" s="119" t="s">
        <v>219</v>
      </c>
      <c r="B58" s="120" t="s">
        <v>166</v>
      </c>
      <c r="C58" s="120"/>
      <c r="D58" s="120"/>
      <c r="E58" s="120">
        <v>7</v>
      </c>
      <c r="F58" s="121" t="s">
        <v>30</v>
      </c>
      <c r="G58" s="89">
        <f t="shared" si="10"/>
        <v>72</v>
      </c>
      <c r="H58" s="87"/>
      <c r="I58" s="87">
        <f>SUM(R58:S58)</f>
        <v>72</v>
      </c>
      <c r="J58" s="87"/>
      <c r="K58" s="87"/>
      <c r="L58" s="87"/>
      <c r="M58" s="87"/>
      <c r="N58" s="87"/>
      <c r="O58" s="87"/>
      <c r="P58" s="87"/>
      <c r="Q58" s="87"/>
      <c r="R58" s="87">
        <v>72</v>
      </c>
      <c r="S58" s="87"/>
    </row>
    <row r="59" spans="1:19" s="131" customFormat="1" ht="13.5" thickBot="1" x14ac:dyDescent="0.25">
      <c r="A59" s="132" t="s">
        <v>220</v>
      </c>
      <c r="B59" s="133" t="s">
        <v>167</v>
      </c>
      <c r="C59" s="126"/>
      <c r="D59" s="126"/>
      <c r="E59" s="126">
        <v>8</v>
      </c>
      <c r="F59" s="127" t="s">
        <v>30</v>
      </c>
      <c r="G59" s="128">
        <f t="shared" si="10"/>
        <v>108</v>
      </c>
      <c r="H59" s="129"/>
      <c r="I59" s="129">
        <f>SUM(R59:S59)</f>
        <v>108</v>
      </c>
      <c r="J59" s="129"/>
      <c r="K59" s="129"/>
      <c r="L59" s="129"/>
      <c r="M59" s="129"/>
      <c r="N59" s="129"/>
      <c r="O59" s="129"/>
      <c r="P59" s="129"/>
      <c r="Q59" s="129"/>
      <c r="R59" s="129"/>
      <c r="S59" s="129">
        <v>108</v>
      </c>
    </row>
    <row r="60" spans="1:19" s="11" customFormat="1" ht="33" thickBot="1" x14ac:dyDescent="0.25">
      <c r="A60" s="10" t="s">
        <v>221</v>
      </c>
      <c r="B60" s="44" t="s">
        <v>175</v>
      </c>
      <c r="C60" s="43">
        <v>4</v>
      </c>
      <c r="D60" s="43"/>
      <c r="E60" s="118"/>
      <c r="F60" s="105" t="s">
        <v>237</v>
      </c>
      <c r="G60" s="106">
        <f t="shared" si="10"/>
        <v>216</v>
      </c>
      <c r="H60" s="105">
        <f t="shared" ref="H60:J60" si="20">SUM(H62)</f>
        <v>0</v>
      </c>
      <c r="I60" s="109">
        <f>O60</f>
        <v>216</v>
      </c>
      <c r="J60" s="105">
        <f t="shared" si="20"/>
        <v>0</v>
      </c>
      <c r="K60" s="105">
        <f t="shared" ref="K60:N60" si="21">SUM(K61:K62)</f>
        <v>0</v>
      </c>
      <c r="L60" s="105">
        <f t="shared" si="21"/>
        <v>0</v>
      </c>
      <c r="M60" s="105">
        <f t="shared" si="21"/>
        <v>0</v>
      </c>
      <c r="N60" s="105">
        <f t="shared" si="21"/>
        <v>0</v>
      </c>
      <c r="O60" s="105">
        <f>SUM(O61:O62)</f>
        <v>216</v>
      </c>
      <c r="P60" s="105">
        <f t="shared" ref="P60:S60" si="22">SUM(P61:P62)</f>
        <v>0</v>
      </c>
      <c r="Q60" s="105">
        <f t="shared" si="22"/>
        <v>0</v>
      </c>
      <c r="R60" s="105">
        <f t="shared" si="22"/>
        <v>0</v>
      </c>
      <c r="S60" s="105">
        <f t="shared" si="22"/>
        <v>0</v>
      </c>
    </row>
    <row r="61" spans="1:19" s="124" customFormat="1" ht="11.25" customHeight="1" thickBot="1" x14ac:dyDescent="0.25">
      <c r="A61" s="142" t="s">
        <v>287</v>
      </c>
      <c r="B61" s="141" t="s">
        <v>166</v>
      </c>
      <c r="C61" s="122"/>
      <c r="D61" s="122"/>
      <c r="E61" s="122">
        <v>4</v>
      </c>
      <c r="F61" s="121" t="s">
        <v>30</v>
      </c>
      <c r="G61" s="89">
        <f t="shared" si="10"/>
        <v>144</v>
      </c>
      <c r="H61" s="123"/>
      <c r="I61" s="87">
        <f>O61</f>
        <v>144</v>
      </c>
      <c r="J61" s="123"/>
      <c r="K61" s="123"/>
      <c r="L61" s="123"/>
      <c r="M61" s="123"/>
      <c r="N61" s="123"/>
      <c r="O61" s="123">
        <v>144</v>
      </c>
      <c r="P61" s="123"/>
      <c r="Q61" s="123"/>
      <c r="R61" s="123"/>
      <c r="S61" s="123"/>
    </row>
    <row r="62" spans="1:19" s="131" customFormat="1" ht="11.25" customHeight="1" x14ac:dyDescent="0.2">
      <c r="A62" s="139" t="s">
        <v>286</v>
      </c>
      <c r="B62" s="133" t="s">
        <v>167</v>
      </c>
      <c r="C62" s="133"/>
      <c r="D62" s="133"/>
      <c r="E62" s="133">
        <v>4</v>
      </c>
      <c r="F62" s="140" t="s">
        <v>30</v>
      </c>
      <c r="G62" s="134">
        <f t="shared" si="10"/>
        <v>72</v>
      </c>
      <c r="H62" s="136"/>
      <c r="I62" s="136">
        <f>O62</f>
        <v>72</v>
      </c>
      <c r="J62" s="136"/>
      <c r="K62" s="136"/>
      <c r="L62" s="136"/>
      <c r="M62" s="136"/>
      <c r="N62" s="136"/>
      <c r="O62" s="136">
        <v>72</v>
      </c>
      <c r="P62" s="136"/>
      <c r="Q62" s="136"/>
      <c r="R62" s="136"/>
      <c r="S62" s="136"/>
    </row>
    <row r="63" spans="1:19" s="184" customFormat="1" ht="10.5" customHeight="1" x14ac:dyDescent="0.15">
      <c r="A63" s="180"/>
      <c r="B63" s="181" t="s">
        <v>272</v>
      </c>
      <c r="C63" s="181">
        <f>C7+C31</f>
        <v>15</v>
      </c>
      <c r="D63" s="181">
        <f>D7+D31</f>
        <v>2</v>
      </c>
      <c r="E63" s="181">
        <f>E7+E31</f>
        <v>37</v>
      </c>
      <c r="F63" s="182"/>
      <c r="G63" s="183">
        <f t="shared" ref="G63:S63" si="23">SUM(G7+G31+G22+G27)</f>
        <v>7542</v>
      </c>
      <c r="H63" s="182">
        <f t="shared" si="23"/>
        <v>2214</v>
      </c>
      <c r="I63" s="182">
        <f t="shared" si="23"/>
        <v>5328</v>
      </c>
      <c r="J63" s="182">
        <f t="shared" si="23"/>
        <v>1638</v>
      </c>
      <c r="K63" s="182">
        <f t="shared" si="23"/>
        <v>60</v>
      </c>
      <c r="L63" s="182">
        <f t="shared" si="23"/>
        <v>612</v>
      </c>
      <c r="M63" s="182">
        <f t="shared" si="23"/>
        <v>828</v>
      </c>
      <c r="N63" s="182">
        <f t="shared" si="23"/>
        <v>576</v>
      </c>
      <c r="O63" s="182">
        <f t="shared" si="23"/>
        <v>828</v>
      </c>
      <c r="P63" s="182">
        <f t="shared" si="23"/>
        <v>612</v>
      </c>
      <c r="Q63" s="182">
        <f t="shared" si="23"/>
        <v>828</v>
      </c>
      <c r="R63" s="182">
        <f t="shared" si="23"/>
        <v>576</v>
      </c>
      <c r="S63" s="182">
        <f t="shared" si="23"/>
        <v>468</v>
      </c>
    </row>
    <row r="64" spans="1:19" s="184" customFormat="1" ht="9" customHeight="1" x14ac:dyDescent="0.2">
      <c r="A64" s="185"/>
      <c r="B64" s="186" t="s">
        <v>273</v>
      </c>
      <c r="C64" s="186"/>
      <c r="D64" s="186"/>
      <c r="E64" s="186"/>
      <c r="F64" s="182"/>
      <c r="G64" s="183">
        <f>H64+I64</f>
        <v>6642</v>
      </c>
      <c r="H64" s="182">
        <f>H63</f>
        <v>2214</v>
      </c>
      <c r="I64" s="182">
        <f>SUM(L64:S64)</f>
        <v>4428</v>
      </c>
      <c r="J64" s="182"/>
      <c r="K64" s="182"/>
      <c r="L64" s="182">
        <f>L67</f>
        <v>612</v>
      </c>
      <c r="M64" s="182">
        <f t="shared" ref="M64:S64" si="24">M67</f>
        <v>828</v>
      </c>
      <c r="N64" s="182">
        <f t="shared" si="24"/>
        <v>576</v>
      </c>
      <c r="O64" s="182">
        <f t="shared" si="24"/>
        <v>468</v>
      </c>
      <c r="P64" s="182">
        <f t="shared" si="24"/>
        <v>540</v>
      </c>
      <c r="Q64" s="182">
        <f t="shared" si="24"/>
        <v>540</v>
      </c>
      <c r="R64" s="182">
        <f t="shared" si="24"/>
        <v>504</v>
      </c>
      <c r="S64" s="182">
        <f t="shared" si="24"/>
        <v>360</v>
      </c>
    </row>
    <row r="65" spans="1:21" s="14" customFormat="1" ht="10.5" x14ac:dyDescent="0.15">
      <c r="A65" s="4" t="s">
        <v>223</v>
      </c>
      <c r="B65" s="38" t="s">
        <v>225</v>
      </c>
      <c r="C65" s="38"/>
      <c r="D65" s="38"/>
      <c r="E65" s="38"/>
      <c r="F65" s="5" t="s">
        <v>239</v>
      </c>
      <c r="G65" s="35"/>
      <c r="H65" s="5"/>
      <c r="I65" s="5"/>
      <c r="J65" s="5" t="s">
        <v>274</v>
      </c>
      <c r="K65" s="5"/>
      <c r="L65" s="5">
        <f t="shared" ref="L65:S65" si="25">L64/L5</f>
        <v>36</v>
      </c>
      <c r="M65" s="5">
        <f t="shared" si="25"/>
        <v>36</v>
      </c>
      <c r="N65" s="5">
        <f t="shared" si="25"/>
        <v>36</v>
      </c>
      <c r="O65" s="5">
        <f t="shared" si="25"/>
        <v>36</v>
      </c>
      <c r="P65" s="5">
        <f t="shared" si="25"/>
        <v>36</v>
      </c>
      <c r="Q65" s="5">
        <f t="shared" si="25"/>
        <v>36</v>
      </c>
      <c r="R65" s="5">
        <f t="shared" si="25"/>
        <v>36</v>
      </c>
      <c r="S65" s="5">
        <f t="shared" si="25"/>
        <v>36</v>
      </c>
    </row>
    <row r="66" spans="1:21" s="14" customFormat="1" ht="10.5" customHeight="1" x14ac:dyDescent="0.15">
      <c r="A66" s="4" t="s">
        <v>224</v>
      </c>
      <c r="B66" s="40" t="s">
        <v>226</v>
      </c>
      <c r="C66" s="40"/>
      <c r="D66" s="40"/>
      <c r="E66" s="40"/>
      <c r="F66" s="5" t="s">
        <v>240</v>
      </c>
      <c r="G66" s="35"/>
      <c r="H66" s="5"/>
      <c r="I66" s="5"/>
      <c r="J66" s="5"/>
      <c r="K66" s="5"/>
      <c r="L66" s="5"/>
      <c r="M66" s="5"/>
      <c r="N66" s="5"/>
      <c r="O66" s="5"/>
      <c r="P66" s="5"/>
      <c r="Q66" s="5"/>
      <c r="R66" s="5"/>
    </row>
    <row r="67" spans="1:21" s="14" customFormat="1" ht="13.5" customHeight="1" x14ac:dyDescent="0.2">
      <c r="A67" s="220" t="s">
        <v>234</v>
      </c>
      <c r="B67" s="221"/>
      <c r="C67" s="221"/>
      <c r="D67" s="221"/>
      <c r="E67" s="221"/>
      <c r="F67" s="221"/>
      <c r="G67" s="221"/>
      <c r="H67" s="221"/>
      <c r="I67" s="239" t="s">
        <v>222</v>
      </c>
      <c r="J67" s="226" t="s">
        <v>227</v>
      </c>
      <c r="K67" s="227"/>
      <c r="L67" s="5">
        <f t="shared" ref="L67:S67" si="26">L57+L52+L51+L50+L46+L32+L27+L22+L7</f>
        <v>612</v>
      </c>
      <c r="M67" s="5">
        <f t="shared" si="26"/>
        <v>828</v>
      </c>
      <c r="N67" s="5">
        <f t="shared" si="26"/>
        <v>576</v>
      </c>
      <c r="O67" s="5">
        <f t="shared" si="26"/>
        <v>468</v>
      </c>
      <c r="P67" s="5">
        <f t="shared" si="26"/>
        <v>540</v>
      </c>
      <c r="Q67" s="5">
        <f t="shared" si="26"/>
        <v>540</v>
      </c>
      <c r="R67" s="5">
        <f t="shared" si="26"/>
        <v>504</v>
      </c>
      <c r="S67" s="5">
        <f t="shared" si="26"/>
        <v>360</v>
      </c>
      <c r="T67" s="14">
        <f>SUM(L67:S67)</f>
        <v>4428</v>
      </c>
    </row>
    <row r="68" spans="1:21" s="14" customFormat="1" ht="11.25" customHeight="1" x14ac:dyDescent="0.2">
      <c r="A68" s="220"/>
      <c r="B68" s="221"/>
      <c r="C68" s="221"/>
      <c r="D68" s="221"/>
      <c r="E68" s="221"/>
      <c r="F68" s="221"/>
      <c r="G68" s="221"/>
      <c r="H68" s="221"/>
      <c r="I68" s="240"/>
      <c r="J68" s="226" t="s">
        <v>228</v>
      </c>
      <c r="K68" s="227"/>
      <c r="L68" s="5">
        <f>L62+L58+L53+L47</f>
        <v>0</v>
      </c>
      <c r="M68" s="5">
        <f>M62+M58+M53+M47</f>
        <v>0</v>
      </c>
      <c r="N68" s="5">
        <f t="shared" ref="N68" si="27">N61+N58+N53+N47</f>
        <v>0</v>
      </c>
      <c r="O68" s="5">
        <f>O61+O58+O53+O47</f>
        <v>288</v>
      </c>
      <c r="P68" s="5">
        <f t="shared" ref="P68:S68" si="28">P61+P58+P53+P47</f>
        <v>72</v>
      </c>
      <c r="Q68" s="5">
        <f t="shared" si="28"/>
        <v>72</v>
      </c>
      <c r="R68" s="5">
        <f t="shared" si="28"/>
        <v>72</v>
      </c>
      <c r="S68" s="5">
        <f t="shared" si="28"/>
        <v>0</v>
      </c>
      <c r="T68" s="14">
        <f t="shared" ref="T68:T69" si="29">SUM(L68:S68)</f>
        <v>504</v>
      </c>
      <c r="U68" s="14">
        <f>SUM(O68:T68)</f>
        <v>1008</v>
      </c>
    </row>
    <row r="69" spans="1:21" s="14" customFormat="1" ht="10.5" customHeight="1" x14ac:dyDescent="0.2">
      <c r="A69" s="220" t="s">
        <v>226</v>
      </c>
      <c r="B69" s="221"/>
      <c r="C69" s="221"/>
      <c r="D69" s="221"/>
      <c r="E69" s="221"/>
      <c r="F69" s="221"/>
      <c r="G69" s="221"/>
      <c r="H69" s="221"/>
      <c r="I69" s="240"/>
      <c r="J69" s="226" t="s">
        <v>229</v>
      </c>
      <c r="K69" s="227"/>
      <c r="L69" s="5">
        <f>L59+L55+L54+L48</f>
        <v>0</v>
      </c>
      <c r="M69" s="5">
        <f>M59+M55+M54+M48</f>
        <v>0</v>
      </c>
      <c r="N69" s="5">
        <f>N59+N55+N54+N48</f>
        <v>0</v>
      </c>
      <c r="O69" s="5">
        <f>O59+O55+O54+O48+O62</f>
        <v>72</v>
      </c>
      <c r="P69" s="5">
        <f t="shared" ref="P69:S69" si="30">P59+P55+P54+P48+P62</f>
        <v>0</v>
      </c>
      <c r="Q69" s="5">
        <f t="shared" si="30"/>
        <v>216</v>
      </c>
      <c r="R69" s="5">
        <f t="shared" si="30"/>
        <v>0</v>
      </c>
      <c r="S69" s="5">
        <f t="shared" si="30"/>
        <v>108</v>
      </c>
      <c r="T69" s="14">
        <f t="shared" si="29"/>
        <v>396</v>
      </c>
      <c r="U69" s="14">
        <f>SUM(O69:T69)</f>
        <v>792</v>
      </c>
    </row>
    <row r="70" spans="1:21" s="14" customFormat="1" ht="9" customHeight="1" x14ac:dyDescent="0.2">
      <c r="A70" s="220" t="s">
        <v>235</v>
      </c>
      <c r="B70" s="221"/>
      <c r="C70" s="221"/>
      <c r="D70" s="221"/>
      <c r="E70" s="221"/>
      <c r="F70" s="221"/>
      <c r="G70" s="221"/>
      <c r="H70" s="221"/>
      <c r="I70" s="240"/>
      <c r="J70" s="226" t="s">
        <v>230</v>
      </c>
      <c r="K70" s="227"/>
      <c r="L70" s="5"/>
      <c r="M70" s="5"/>
      <c r="N70" s="5"/>
      <c r="O70" s="5"/>
      <c r="P70" s="5"/>
      <c r="Q70" s="5"/>
      <c r="R70" s="5"/>
      <c r="S70" s="5" t="s">
        <v>239</v>
      </c>
    </row>
    <row r="71" spans="1:21" s="14" customFormat="1" ht="19.5" customHeight="1" x14ac:dyDescent="0.2">
      <c r="A71" s="222" t="s">
        <v>236</v>
      </c>
      <c r="B71" s="223"/>
      <c r="C71" s="223"/>
      <c r="D71" s="223"/>
      <c r="E71" s="223"/>
      <c r="F71" s="223"/>
      <c r="G71" s="223"/>
      <c r="H71" s="223"/>
      <c r="I71" s="240"/>
      <c r="J71" s="224" t="s">
        <v>231</v>
      </c>
      <c r="K71" s="225"/>
      <c r="L71" s="5"/>
      <c r="M71" s="5">
        <v>2</v>
      </c>
      <c r="N71" s="5">
        <v>2</v>
      </c>
      <c r="O71" s="5">
        <v>3</v>
      </c>
      <c r="P71" s="5"/>
      <c r="Q71" s="5">
        <v>4</v>
      </c>
      <c r="R71" s="5">
        <v>2</v>
      </c>
      <c r="S71" s="5">
        <v>2</v>
      </c>
      <c r="T71" s="14">
        <f>SUM(L71:S71)</f>
        <v>15</v>
      </c>
    </row>
    <row r="72" spans="1:21" s="14" customFormat="1" ht="11.25" customHeight="1" x14ac:dyDescent="0.2">
      <c r="A72" s="220" t="s">
        <v>245</v>
      </c>
      <c r="B72" s="221"/>
      <c r="C72" s="221"/>
      <c r="D72" s="221"/>
      <c r="E72" s="221"/>
      <c r="F72" s="221"/>
      <c r="G72" s="221"/>
      <c r="H72" s="221"/>
      <c r="I72" s="240"/>
      <c r="J72" s="226" t="s">
        <v>232</v>
      </c>
      <c r="K72" s="227"/>
      <c r="L72" s="5">
        <v>2</v>
      </c>
      <c r="M72" s="5">
        <v>7</v>
      </c>
      <c r="N72" s="5">
        <v>5</v>
      </c>
      <c r="O72" s="5">
        <v>6</v>
      </c>
      <c r="P72" s="5">
        <v>3</v>
      </c>
      <c r="Q72" s="5">
        <v>6</v>
      </c>
      <c r="R72" s="5">
        <v>4</v>
      </c>
      <c r="S72" s="5">
        <v>4</v>
      </c>
      <c r="T72" s="14">
        <f t="shared" ref="T72:T73" si="31">SUM(L72:S72)</f>
        <v>37</v>
      </c>
    </row>
    <row r="73" spans="1:21" s="14" customFormat="1" x14ac:dyDescent="0.2">
      <c r="A73" s="220" t="s">
        <v>246</v>
      </c>
      <c r="B73" s="221"/>
      <c r="C73" s="221"/>
      <c r="D73" s="221"/>
      <c r="E73" s="221"/>
      <c r="F73" s="221"/>
      <c r="G73" s="221"/>
      <c r="H73" s="221"/>
      <c r="I73" s="241"/>
      <c r="J73" s="226" t="s">
        <v>233</v>
      </c>
      <c r="K73" s="227"/>
      <c r="L73" s="5"/>
      <c r="M73" s="5"/>
      <c r="N73" s="5"/>
      <c r="O73" s="5"/>
      <c r="P73" s="5"/>
      <c r="Q73" s="5"/>
      <c r="R73" s="5"/>
      <c r="S73" s="5">
        <v>1</v>
      </c>
      <c r="T73" s="14">
        <f t="shared" si="31"/>
        <v>1</v>
      </c>
    </row>
  </sheetData>
  <mergeCells count="30">
    <mergeCell ref="J4:K4"/>
    <mergeCell ref="L2:S2"/>
    <mergeCell ref="G3:G5"/>
    <mergeCell ref="H3:H5"/>
    <mergeCell ref="I3:K3"/>
    <mergeCell ref="I4:I5"/>
    <mergeCell ref="L3:M3"/>
    <mergeCell ref="R3:S3"/>
    <mergeCell ref="P3:Q3"/>
    <mergeCell ref="A73:H73"/>
    <mergeCell ref="J73:K73"/>
    <mergeCell ref="N3:O3"/>
    <mergeCell ref="J68:K68"/>
    <mergeCell ref="A72:H72"/>
    <mergeCell ref="J72:K72"/>
    <mergeCell ref="A70:H70"/>
    <mergeCell ref="J70:K70"/>
    <mergeCell ref="A2:A5"/>
    <mergeCell ref="B2:B5"/>
    <mergeCell ref="F2:F5"/>
    <mergeCell ref="G2:K2"/>
    <mergeCell ref="A67:H67"/>
    <mergeCell ref="I67:I73"/>
    <mergeCell ref="J67:K67"/>
    <mergeCell ref="C2:E2"/>
    <mergeCell ref="A68:H68"/>
    <mergeCell ref="A71:H71"/>
    <mergeCell ref="J71:K71"/>
    <mergeCell ref="A69:H69"/>
    <mergeCell ref="J69:K69"/>
  </mergeCells>
  <phoneticPr fontId="2" type="noConversion"/>
  <printOptions gridLines="1"/>
  <pageMargins left="0" right="0" top="0" bottom="0"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view="pageBreakPreview" zoomScaleNormal="100" workbookViewId="0">
      <selection activeCell="A8" sqref="A8:D8"/>
    </sheetView>
  </sheetViews>
  <sheetFormatPr defaultRowHeight="12.75" x14ac:dyDescent="0.2"/>
  <cols>
    <col min="1" max="1" width="5.5703125" customWidth="1"/>
    <col min="2" max="2" width="25.140625" customWidth="1"/>
    <col min="3" max="3" width="5.5703125" customWidth="1"/>
    <col min="4" max="4" width="50.7109375" customWidth="1"/>
  </cols>
  <sheetData>
    <row r="1" spans="1:4" ht="15.75" x14ac:dyDescent="0.25">
      <c r="A1" s="17"/>
    </row>
    <row r="2" spans="1:4" x14ac:dyDescent="0.2">
      <c r="A2" s="257" t="s">
        <v>327</v>
      </c>
      <c r="B2" s="257"/>
      <c r="C2" s="257"/>
      <c r="D2" s="257"/>
    </row>
    <row r="3" spans="1:4" x14ac:dyDescent="0.2">
      <c r="A3" s="14" t="s">
        <v>328</v>
      </c>
    </row>
    <row r="4" spans="1:4" x14ac:dyDescent="0.2">
      <c r="A4" s="187"/>
    </row>
    <row r="5" spans="1:4" x14ac:dyDescent="0.2">
      <c r="A5" s="258" t="s">
        <v>329</v>
      </c>
      <c r="B5" s="258"/>
      <c r="C5" s="258"/>
      <c r="D5" s="258"/>
    </row>
    <row r="6" spans="1:4" ht="24" customHeight="1" x14ac:dyDescent="0.2">
      <c r="A6" s="259" t="s">
        <v>330</v>
      </c>
      <c r="B6" s="259"/>
      <c r="C6" s="259"/>
      <c r="D6" s="259"/>
    </row>
    <row r="7" spans="1:4" x14ac:dyDescent="0.2">
      <c r="A7" s="260" t="s">
        <v>331</v>
      </c>
      <c r="B7" s="260"/>
      <c r="C7" s="260"/>
      <c r="D7" s="260"/>
    </row>
    <row r="8" spans="1:4" ht="13.5" thickBot="1" x14ac:dyDescent="0.25">
      <c r="A8" s="14"/>
    </row>
    <row r="9" spans="1:4" ht="27" customHeight="1" x14ac:dyDescent="0.2">
      <c r="A9" s="188" t="s">
        <v>332</v>
      </c>
      <c r="B9" s="189" t="s">
        <v>333</v>
      </c>
      <c r="C9" s="189" t="s">
        <v>334</v>
      </c>
      <c r="D9" s="190" t="s">
        <v>335</v>
      </c>
    </row>
    <row r="10" spans="1:4" ht="14.25" customHeight="1" x14ac:dyDescent="0.2">
      <c r="A10" s="191">
        <v>1</v>
      </c>
      <c r="B10" s="110" t="s">
        <v>336</v>
      </c>
      <c r="C10" s="192"/>
      <c r="D10" s="192"/>
    </row>
    <row r="11" spans="1:4" ht="25.5" customHeight="1" x14ac:dyDescent="0.2">
      <c r="A11" s="193" t="s">
        <v>337</v>
      </c>
      <c r="B11" s="194" t="s">
        <v>338</v>
      </c>
      <c r="C11" s="192">
        <v>48</v>
      </c>
      <c r="D11" s="192" t="s">
        <v>339</v>
      </c>
    </row>
    <row r="12" spans="1:4" ht="25.5" customHeight="1" x14ac:dyDescent="0.2">
      <c r="A12" s="193" t="s">
        <v>340</v>
      </c>
      <c r="B12" s="194" t="s">
        <v>325</v>
      </c>
      <c r="C12" s="192">
        <v>32</v>
      </c>
      <c r="D12" s="192" t="s">
        <v>339</v>
      </c>
    </row>
    <row r="13" spans="1:4" ht="25.5" customHeight="1" x14ac:dyDescent="0.2">
      <c r="A13" s="193" t="s">
        <v>341</v>
      </c>
      <c r="B13" s="195" t="s">
        <v>342</v>
      </c>
      <c r="C13" s="196">
        <v>312</v>
      </c>
      <c r="D13" s="197" t="s">
        <v>343</v>
      </c>
    </row>
    <row r="14" spans="1:4" ht="25.5" customHeight="1" thickBot="1" x14ac:dyDescent="0.25">
      <c r="A14" s="193" t="s">
        <v>344</v>
      </c>
      <c r="B14" s="195" t="s">
        <v>345</v>
      </c>
      <c r="C14" s="196">
        <v>508</v>
      </c>
      <c r="D14" s="197" t="s">
        <v>343</v>
      </c>
    </row>
    <row r="15" spans="1:4" ht="13.5" thickBot="1" x14ac:dyDescent="0.25">
      <c r="A15" s="261" t="s">
        <v>346</v>
      </c>
      <c r="B15" s="262"/>
      <c r="C15" s="198">
        <f>SUM(C11:C14)</f>
        <v>900</v>
      </c>
      <c r="D15" s="199"/>
    </row>
    <row r="16" spans="1:4" x14ac:dyDescent="0.2">
      <c r="A16" s="200"/>
    </row>
    <row r="17" spans="1:1" x14ac:dyDescent="0.2">
      <c r="A17" s="201"/>
    </row>
    <row r="18" spans="1:1" x14ac:dyDescent="0.2">
      <c r="A18" s="202" t="s">
        <v>347</v>
      </c>
    </row>
  </sheetData>
  <mergeCells count="5">
    <mergeCell ref="A2:D2"/>
    <mergeCell ref="A5:D5"/>
    <mergeCell ref="A6:D6"/>
    <mergeCell ref="A7:D7"/>
    <mergeCell ref="A15:B15"/>
  </mergeCells>
  <pageMargins left="0.75" right="0.75" top="1" bottom="1" header="0.5" footer="0.5"/>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C34"/>
  <sheetViews>
    <sheetView zoomScale="94" zoomScaleNormal="94" workbookViewId="0">
      <selection activeCell="G18" sqref="G18"/>
    </sheetView>
  </sheetViews>
  <sheetFormatPr defaultRowHeight="12.75" x14ac:dyDescent="0.2"/>
  <cols>
    <col min="1" max="1" width="61.28515625" customWidth="1"/>
  </cols>
  <sheetData>
    <row r="1" spans="1:1" ht="31.5" x14ac:dyDescent="0.25">
      <c r="A1" s="31" t="s">
        <v>3</v>
      </c>
    </row>
    <row r="2" spans="1:1" ht="15.75" x14ac:dyDescent="0.2">
      <c r="A2" s="32" t="s">
        <v>4</v>
      </c>
    </row>
    <row r="3" spans="1:1" ht="15.75" x14ac:dyDescent="0.2">
      <c r="A3" s="34" t="s">
        <v>5</v>
      </c>
    </row>
    <row r="4" spans="1:1" ht="15.75" x14ac:dyDescent="0.2">
      <c r="A4" s="33" t="s">
        <v>6</v>
      </c>
    </row>
    <row r="5" spans="1:1" ht="15.75" x14ac:dyDescent="0.2">
      <c r="A5" s="33" t="s">
        <v>7</v>
      </c>
    </row>
    <row r="6" spans="1:1" ht="15.75" x14ac:dyDescent="0.2">
      <c r="A6" s="33" t="s">
        <v>8</v>
      </c>
    </row>
    <row r="7" spans="1:1" ht="15.75" x14ac:dyDescent="0.2">
      <c r="A7" s="33" t="s">
        <v>9</v>
      </c>
    </row>
    <row r="8" spans="1:1" ht="15.75" x14ac:dyDescent="0.2">
      <c r="A8" s="33" t="s">
        <v>10</v>
      </c>
    </row>
    <row r="9" spans="1:1" ht="15.75" x14ac:dyDescent="0.2">
      <c r="A9" s="33" t="s">
        <v>11</v>
      </c>
    </row>
    <row r="10" spans="1:1" ht="15.75" x14ac:dyDescent="0.2">
      <c r="A10" s="33" t="s">
        <v>12</v>
      </c>
    </row>
    <row r="11" spans="1:1" ht="15.75" x14ac:dyDescent="0.2">
      <c r="A11" s="33" t="s">
        <v>13</v>
      </c>
    </row>
    <row r="12" spans="1:1" ht="15.75" x14ac:dyDescent="0.2">
      <c r="A12" s="34" t="s">
        <v>14</v>
      </c>
    </row>
    <row r="13" spans="1:1" ht="31.5" x14ac:dyDescent="0.2">
      <c r="A13" s="33" t="s">
        <v>15</v>
      </c>
    </row>
    <row r="14" spans="1:1" ht="18" customHeight="1" x14ac:dyDescent="0.2">
      <c r="A14" s="33" t="s">
        <v>16</v>
      </c>
    </row>
    <row r="15" spans="1:1" ht="15.75" x14ac:dyDescent="0.2">
      <c r="A15" s="33" t="s">
        <v>17</v>
      </c>
    </row>
    <row r="16" spans="1:1" ht="15.75" x14ac:dyDescent="0.2">
      <c r="A16" s="34" t="s">
        <v>18</v>
      </c>
    </row>
    <row r="17" spans="1:3" ht="15.75" x14ac:dyDescent="0.2">
      <c r="A17" s="33" t="s">
        <v>19</v>
      </c>
    </row>
    <row r="18" spans="1:3" ht="32.25" customHeight="1" x14ac:dyDescent="0.2">
      <c r="A18" s="33" t="s">
        <v>20</v>
      </c>
    </row>
    <row r="19" spans="1:3" ht="15.75" x14ac:dyDescent="0.2">
      <c r="A19" s="33" t="s">
        <v>21</v>
      </c>
    </row>
    <row r="20" spans="1:3" ht="15.75" x14ac:dyDescent="0.2">
      <c r="A20" s="34" t="s">
        <v>22</v>
      </c>
    </row>
    <row r="21" spans="1:3" ht="15.75" x14ac:dyDescent="0.2">
      <c r="A21" s="33" t="s">
        <v>23</v>
      </c>
    </row>
    <row r="22" spans="1:3" ht="15.75" x14ac:dyDescent="0.2">
      <c r="A22" s="33" t="s">
        <v>24</v>
      </c>
    </row>
    <row r="23" spans="1:3" ht="15.75" customHeight="1" x14ac:dyDescent="0.2"/>
    <row r="24" spans="1:3" ht="17.25" customHeight="1" x14ac:dyDescent="0.25">
      <c r="A24" s="147" t="s">
        <v>307</v>
      </c>
      <c r="B24" s="148" t="s">
        <v>308</v>
      </c>
      <c r="C24" s="148"/>
    </row>
    <row r="25" spans="1:3" ht="17.25" customHeight="1" x14ac:dyDescent="0.25">
      <c r="A25" s="147" t="s">
        <v>309</v>
      </c>
      <c r="B25" s="148"/>
    </row>
    <row r="26" spans="1:3" ht="16.5" customHeight="1" x14ac:dyDescent="0.25">
      <c r="A26" s="148" t="s">
        <v>310</v>
      </c>
      <c r="B26" s="148" t="s">
        <v>311</v>
      </c>
      <c r="C26" s="148"/>
    </row>
    <row r="27" spans="1:3" ht="18" customHeight="1" x14ac:dyDescent="0.25">
      <c r="A27" s="147" t="s">
        <v>312</v>
      </c>
      <c r="B27" s="148"/>
    </row>
    <row r="28" spans="1:3" ht="18.75" customHeight="1" x14ac:dyDescent="0.25">
      <c r="A28" s="147" t="s">
        <v>313</v>
      </c>
      <c r="B28" s="148" t="s">
        <v>314</v>
      </c>
      <c r="C28" s="148"/>
    </row>
    <row r="29" spans="1:3" ht="15.75" x14ac:dyDescent="0.25">
      <c r="A29" s="147" t="s">
        <v>315</v>
      </c>
      <c r="B29" s="148"/>
    </row>
    <row r="30" spans="1:3" ht="15.75" x14ac:dyDescent="0.25">
      <c r="A30" s="147" t="s">
        <v>316</v>
      </c>
      <c r="B30" s="148" t="s">
        <v>317</v>
      </c>
      <c r="C30" s="148"/>
    </row>
    <row r="31" spans="1:3" ht="15.75" x14ac:dyDescent="0.25">
      <c r="A31" s="147" t="s">
        <v>318</v>
      </c>
      <c r="B31" s="148"/>
    </row>
    <row r="32" spans="1:3" ht="15.75" x14ac:dyDescent="0.25">
      <c r="A32" s="147" t="s">
        <v>319</v>
      </c>
      <c r="B32" s="148" t="s">
        <v>311</v>
      </c>
      <c r="C32" s="148"/>
    </row>
    <row r="33" spans="1:3" ht="15.75" x14ac:dyDescent="0.25">
      <c r="A33" s="149" t="s">
        <v>320</v>
      </c>
      <c r="B33" s="150"/>
    </row>
    <row r="34" spans="1:3" ht="15.75" x14ac:dyDescent="0.25">
      <c r="A34" s="151" t="s">
        <v>321</v>
      </c>
      <c r="B34" s="148" t="s">
        <v>322</v>
      </c>
      <c r="C34" s="148"/>
    </row>
  </sheetData>
  <phoneticPr fontId="2" type="noConversion"/>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титул</vt:lpstr>
      <vt:lpstr>свод</vt:lpstr>
      <vt:lpstr>График</vt:lpstr>
      <vt:lpstr>пояснит записка</vt:lpstr>
      <vt:lpstr>план </vt:lpstr>
      <vt:lpstr>вариативка </vt:lpstr>
      <vt:lpstr>кабинеты</vt:lpstr>
      <vt:lpstr>'вариативка '!Область_печати</vt:lpstr>
      <vt:lpstr>'план '!Область_печати</vt:lpstr>
    </vt:vector>
  </TitlesOfParts>
  <Company>Melkosoft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FuckYouBill</dc:creator>
  <cp:lastModifiedBy>Олеся А. Панфилова</cp:lastModifiedBy>
  <cp:lastPrinted>2018-01-30T08:36:47Z</cp:lastPrinted>
  <dcterms:created xsi:type="dcterms:W3CDTF">2013-04-30T17:20:05Z</dcterms:created>
  <dcterms:modified xsi:type="dcterms:W3CDTF">2018-02-21T13:44:54Z</dcterms:modified>
</cp:coreProperties>
</file>