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390" yWindow="-135" windowWidth="16605" windowHeight="9375"/>
  </bookViews>
  <sheets>
    <sheet name="титул" sheetId="9" r:id="rId1"/>
    <sheet name="вариативка" sheetId="5" r:id="rId2"/>
    <sheet name="свод" sheetId="3" r:id="rId3"/>
    <sheet name="план" sheetId="1" r:id="rId4"/>
    <sheet name="кабинеты" sheetId="6" r:id="rId5"/>
    <sheet name="График УП" sheetId="8" r:id="rId6"/>
  </sheets>
  <definedNames>
    <definedName name="_xlnm.Print_Area" localSheetId="1">вариативка!$A$1:$D$20</definedName>
    <definedName name="_xlnm.Print_Area" localSheetId="5">'График УП'!$A$1:$BA$20</definedName>
    <definedName name="_xlnm.Print_Area" localSheetId="3">план!$A$1:$P$66</definedName>
    <definedName name="_xlnm.Print_Area" localSheetId="2">свод!$A$1:$H$20</definedName>
  </definedNames>
  <calcPr calcId="145621"/>
  <fileRecoveryPr autoRecover="0"/>
</workbook>
</file>

<file path=xl/calcChain.xml><?xml version="1.0" encoding="utf-8"?>
<calcChain xmlns="http://schemas.openxmlformats.org/spreadsheetml/2006/main">
  <c r="F27" i="1" l="1"/>
  <c r="F57" i="1" s="1"/>
  <c r="H48" i="1"/>
  <c r="F48" i="1" s="1"/>
  <c r="Q48" i="1"/>
  <c r="H40" i="1"/>
  <c r="F40" i="1" s="1"/>
  <c r="Q40" i="1"/>
  <c r="F41" i="1"/>
  <c r="Q41" i="1"/>
  <c r="H38" i="1"/>
  <c r="G16" i="1" l="1"/>
  <c r="I16" i="1"/>
  <c r="J16" i="1"/>
  <c r="K16" i="1"/>
  <c r="L16" i="1"/>
  <c r="M16" i="1"/>
  <c r="N16" i="1"/>
  <c r="O16" i="1"/>
  <c r="P16" i="1"/>
  <c r="C26" i="1"/>
  <c r="D26" i="1"/>
  <c r="E26" i="1"/>
  <c r="I27" i="1"/>
  <c r="J27" i="1"/>
  <c r="K27" i="1"/>
  <c r="L27" i="1"/>
  <c r="M27" i="1"/>
  <c r="N27" i="1"/>
  <c r="O27" i="1"/>
  <c r="P27" i="1"/>
  <c r="I36" i="1"/>
  <c r="J36" i="1"/>
  <c r="N36" i="1"/>
  <c r="O36" i="1"/>
  <c r="P36" i="1"/>
  <c r="G42" i="1"/>
  <c r="I42" i="1"/>
  <c r="J42" i="1"/>
  <c r="M42" i="1"/>
  <c r="N42" i="1"/>
  <c r="P42" i="1"/>
  <c r="H45" i="1"/>
  <c r="F45" i="1" s="1"/>
  <c r="I46" i="1"/>
  <c r="J46" i="1"/>
  <c r="K46" i="1"/>
  <c r="L46" i="1"/>
  <c r="O46" i="1"/>
  <c r="P46" i="1"/>
  <c r="F50" i="1"/>
  <c r="G51" i="1"/>
  <c r="I51" i="1"/>
  <c r="J51" i="1"/>
  <c r="K51" i="1"/>
  <c r="L51" i="1"/>
  <c r="M51" i="1"/>
  <c r="N51" i="1"/>
  <c r="O51" i="1"/>
  <c r="P51" i="1"/>
  <c r="H54" i="1"/>
  <c r="F54" i="1" s="1"/>
  <c r="H56" i="1"/>
  <c r="C8" i="3"/>
  <c r="H5" i="3"/>
  <c r="C6" i="8"/>
  <c r="D6" i="8" s="1"/>
  <c r="E6" i="8" s="1"/>
  <c r="F6" i="8" s="1"/>
  <c r="G6" i="8" s="1"/>
  <c r="H6" i="8" s="1"/>
  <c r="I6" i="8" s="1"/>
  <c r="J6" i="8" s="1"/>
  <c r="K6" i="8" s="1"/>
  <c r="L6" i="8" s="1"/>
  <c r="M6" i="8" s="1"/>
  <c r="N6" i="8" s="1"/>
  <c r="O6" i="8" s="1"/>
  <c r="P6" i="8" s="1"/>
  <c r="Q6" i="8" s="1"/>
  <c r="R6" i="8" s="1"/>
  <c r="S6" i="8" s="1"/>
  <c r="T6" i="8" s="1"/>
  <c r="U6" i="8" s="1"/>
  <c r="V6" i="8" s="1"/>
  <c r="W6" i="8" s="1"/>
  <c r="X6" i="8" s="1"/>
  <c r="Y6" i="8" s="1"/>
  <c r="Z6" i="8" s="1"/>
  <c r="AA6" i="8" s="1"/>
  <c r="AB6" i="8" s="1"/>
  <c r="AC6" i="8" s="1"/>
  <c r="AD6" i="8" s="1"/>
  <c r="AE6" i="8" s="1"/>
  <c r="AF6" i="8" s="1"/>
  <c r="AG6" i="8" s="1"/>
  <c r="AH6" i="8" s="1"/>
  <c r="AI6" i="8" s="1"/>
  <c r="AJ6" i="8" s="1"/>
  <c r="AK6" i="8" s="1"/>
  <c r="AL6" i="8" s="1"/>
  <c r="AM6" i="8" s="1"/>
  <c r="AN6" i="8" s="1"/>
  <c r="AO6" i="8" s="1"/>
  <c r="AP6" i="8" s="1"/>
  <c r="AQ6" i="8" s="1"/>
  <c r="AR6" i="8" s="1"/>
  <c r="AS6" i="8" s="1"/>
  <c r="AT6" i="8" s="1"/>
  <c r="AU6" i="8" s="1"/>
  <c r="AV6" i="8" s="1"/>
  <c r="AW6" i="8" s="1"/>
  <c r="AX6" i="8" s="1"/>
  <c r="AY6" i="8" s="1"/>
  <c r="AZ6" i="8" s="1"/>
  <c r="BA6" i="8" s="1"/>
  <c r="Q65" i="1"/>
  <c r="H51" i="1" l="1"/>
  <c r="O35" i="1"/>
  <c r="O26" i="1" s="1"/>
  <c r="M35" i="1"/>
  <c r="M26" i="1" s="1"/>
  <c r="K35" i="1"/>
  <c r="K26" i="1" s="1"/>
  <c r="I35" i="1"/>
  <c r="I26" i="1" s="1"/>
  <c r="P35" i="1"/>
  <c r="P26" i="1" s="1"/>
  <c r="N35" i="1"/>
  <c r="N26" i="1" s="1"/>
  <c r="L35" i="1"/>
  <c r="L26" i="1" s="1"/>
  <c r="J35" i="1"/>
  <c r="J26" i="1" s="1"/>
  <c r="F16" i="1"/>
  <c r="H27" i="1"/>
  <c r="H57" i="1" s="1"/>
  <c r="H16" i="1"/>
  <c r="G27" i="1"/>
  <c r="G57" i="1" s="1"/>
  <c r="G35" i="1"/>
  <c r="F46" i="1"/>
  <c r="Q43" i="1"/>
  <c r="Q44" i="1"/>
  <c r="Q45" i="1"/>
  <c r="Q47" i="1"/>
  <c r="Q49" i="1"/>
  <c r="Q50" i="1"/>
  <c r="Q52" i="1"/>
  <c r="Q53" i="1"/>
  <c r="Q54" i="1"/>
  <c r="Q38" i="1"/>
  <c r="Q39" i="1"/>
  <c r="Q37" i="1"/>
  <c r="M62" i="1"/>
  <c r="N62" i="1"/>
  <c r="O62" i="1"/>
  <c r="P62" i="1"/>
  <c r="K63" i="1"/>
  <c r="L63" i="1"/>
  <c r="M63" i="1"/>
  <c r="N63" i="1"/>
  <c r="O63" i="1"/>
  <c r="P63" i="1"/>
  <c r="G26" i="1" l="1"/>
  <c r="F51" i="1"/>
  <c r="Q5" i="1"/>
  <c r="L8" i="1"/>
  <c r="M8" i="1"/>
  <c r="M7" i="1" s="1"/>
  <c r="M57" i="1" s="1"/>
  <c r="N8" i="1"/>
  <c r="N7" i="1" s="1"/>
  <c r="O8" i="1"/>
  <c r="P8" i="1"/>
  <c r="K8" i="1"/>
  <c r="K7" i="1" s="1"/>
  <c r="K57" i="1" s="1"/>
  <c r="E7" i="1"/>
  <c r="E58" i="1" s="1"/>
  <c r="G8" i="1"/>
  <c r="I8" i="1"/>
  <c r="I7" i="1" s="1"/>
  <c r="I57" i="1" s="1"/>
  <c r="J8" i="1"/>
  <c r="J7" i="1" s="1"/>
  <c r="Q66" i="1"/>
  <c r="C7" i="1"/>
  <c r="C58" i="1" s="1"/>
  <c r="D7" i="1"/>
  <c r="D58" i="1" s="1"/>
  <c r="Q64" i="1"/>
  <c r="H8" i="3"/>
  <c r="B8" i="3"/>
  <c r="F8" i="3"/>
  <c r="H35" i="1" l="1"/>
  <c r="F42" i="1"/>
  <c r="M58" i="1"/>
  <c r="J57" i="1"/>
  <c r="J58" i="1"/>
  <c r="N57" i="1"/>
  <c r="N61" i="1" s="1"/>
  <c r="N67" i="1" s="1"/>
  <c r="N58" i="1"/>
  <c r="N59" i="1" s="1"/>
  <c r="K58" i="1"/>
  <c r="K59" i="1" s="1"/>
  <c r="I58" i="1"/>
  <c r="Q27" i="1"/>
  <c r="P7" i="1"/>
  <c r="L7" i="1"/>
  <c r="Q42" i="1"/>
  <c r="Q51" i="1"/>
  <c r="Q36" i="1"/>
  <c r="O7" i="1"/>
  <c r="Q67" i="1"/>
  <c r="Q46" i="1"/>
  <c r="H8" i="1"/>
  <c r="F8" i="1"/>
  <c r="K61" i="1"/>
  <c r="K67" i="1" s="1"/>
  <c r="M61" i="1"/>
  <c r="M67" i="1" s="1"/>
  <c r="Q62" i="1"/>
  <c r="R62" i="1" s="1"/>
  <c r="Q63" i="1"/>
  <c r="R63" i="1" s="1"/>
  <c r="F35" i="1" l="1"/>
  <c r="F26" i="1" s="1"/>
  <c r="F58" i="1" s="1"/>
  <c r="G58" i="1"/>
  <c r="P57" i="1"/>
  <c r="P61" i="1" s="1"/>
  <c r="P67" i="1" s="1"/>
  <c r="P58" i="1"/>
  <c r="P59" i="1" s="1"/>
  <c r="O57" i="1"/>
  <c r="O61" i="1" s="1"/>
  <c r="O67" i="1" s="1"/>
  <c r="O58" i="1"/>
  <c r="O59" i="1" s="1"/>
  <c r="L57" i="1"/>
  <c r="L61" i="1" s="1"/>
  <c r="L67" i="1" s="1"/>
  <c r="L58" i="1"/>
  <c r="L59" i="1" s="1"/>
  <c r="S62" i="1"/>
  <c r="Q7" i="1"/>
  <c r="H26" i="1"/>
  <c r="H58" i="1" s="1"/>
  <c r="Q35" i="1"/>
  <c r="V61" i="1" l="1"/>
  <c r="W61" i="1" s="1"/>
  <c r="M59" i="1"/>
  <c r="Q58" i="1" l="1"/>
</calcChain>
</file>

<file path=xl/sharedStrings.xml><?xml version="1.0" encoding="utf-8"?>
<sst xmlns="http://schemas.openxmlformats.org/spreadsheetml/2006/main" count="486" uniqueCount="275">
  <si>
    <t>1 курс</t>
  </si>
  <si>
    <t>2 курс</t>
  </si>
  <si>
    <t>3 курс</t>
  </si>
  <si>
    <t>в т.ч.</t>
  </si>
  <si>
    <t>Обязательная</t>
  </si>
  <si>
    <t>всего занятий</t>
  </si>
  <si>
    <t>самостоятельная учебная работа</t>
  </si>
  <si>
    <t>максимальная</t>
  </si>
  <si>
    <t>Учебная нагрузка обучающихся (час.)</t>
  </si>
  <si>
    <t>Формы промежуточной аттестации</t>
  </si>
  <si>
    <t>Наименование циклов, дисциплин, профессиональных модулей, МДК, практик</t>
  </si>
  <si>
    <t>Индекс</t>
  </si>
  <si>
    <t>курсовых работ  (проектов)</t>
  </si>
  <si>
    <t>лаб.и практ.   занятий</t>
  </si>
  <si>
    <t>Иностранный язык</t>
  </si>
  <si>
    <t>История</t>
  </si>
  <si>
    <t>Обществознание</t>
  </si>
  <si>
    <r>
      <t xml:space="preserve">Распределение обязательной учебной нагрузки </t>
    </r>
    <r>
      <rPr>
        <sz val="8"/>
        <rFont val="Times New Roman"/>
        <family val="1"/>
        <charset val="204"/>
      </rPr>
      <t xml:space="preserve">(влючая обязательную аудиторную нагрузку и все виды практики в составе профессиональных модулей) </t>
    </r>
    <r>
      <rPr>
        <b/>
        <sz val="8"/>
        <rFont val="Times New Roman"/>
        <family val="1"/>
        <charset val="204"/>
      </rPr>
      <t>по курсам и семестрам (час. в семестр)</t>
    </r>
  </si>
  <si>
    <t>Физическая культура</t>
  </si>
  <si>
    <t>ПРОФЕССИОНАЛЬНЫЙ ЦИКЛ</t>
  </si>
  <si>
    <t>Охрана труда</t>
  </si>
  <si>
    <t>Безопасность жизнедеятельности</t>
  </si>
  <si>
    <t>Профессиональные модули</t>
  </si>
  <si>
    <t>Учебная практика</t>
  </si>
  <si>
    <t>Производственная практика</t>
  </si>
  <si>
    <t>Производственая практика</t>
  </si>
  <si>
    <t>О.00</t>
  </si>
  <si>
    <t>П.00</t>
  </si>
  <si>
    <t>ОП.00</t>
  </si>
  <si>
    <t>ОП.01</t>
  </si>
  <si>
    <t>ОП.02</t>
  </si>
  <si>
    <t>ОП.03</t>
  </si>
  <si>
    <t>ОП.04</t>
  </si>
  <si>
    <t>ОП.05</t>
  </si>
  <si>
    <t>ОП.06</t>
  </si>
  <si>
    <t>ПМ.00</t>
  </si>
  <si>
    <t>ПМ.01</t>
  </si>
  <si>
    <t>МДК.01.01</t>
  </si>
  <si>
    <t>УП. 01</t>
  </si>
  <si>
    <t>ПМ.02</t>
  </si>
  <si>
    <t>МДК.02.01</t>
  </si>
  <si>
    <t>УП.02</t>
  </si>
  <si>
    <t>ПП.02.</t>
  </si>
  <si>
    <t>ПМ.03</t>
  </si>
  <si>
    <t>МДК.03.01</t>
  </si>
  <si>
    <t>ПМ.04</t>
  </si>
  <si>
    <t>Всего</t>
  </si>
  <si>
    <t>ГИА</t>
  </si>
  <si>
    <t>Государственная (итоговая) аттестация</t>
  </si>
  <si>
    <t>дисциплин и МДК</t>
  </si>
  <si>
    <t>учебная практика</t>
  </si>
  <si>
    <t>производств.практика</t>
  </si>
  <si>
    <t>дифф.зачетов</t>
  </si>
  <si>
    <t>зачетов</t>
  </si>
  <si>
    <t>Э(к)</t>
  </si>
  <si>
    <t>Общеобразовательный цикл</t>
  </si>
  <si>
    <t>МДК.04.01</t>
  </si>
  <si>
    <t>-,Э</t>
  </si>
  <si>
    <t>-, ДЗ</t>
  </si>
  <si>
    <t>ДЗ</t>
  </si>
  <si>
    <t>Сводные данные по бюджету времени (в неделях) для очной формы обучения</t>
  </si>
  <si>
    <t>Курсы</t>
  </si>
  <si>
    <t>Обучение по дисциплинам и междисциплинарным курсам</t>
  </si>
  <si>
    <t>Промежуточная аттестация</t>
  </si>
  <si>
    <t>Каникулы</t>
  </si>
  <si>
    <t>Всего по курсам</t>
  </si>
  <si>
    <t>I курс</t>
  </si>
  <si>
    <t>II курс</t>
  </si>
  <si>
    <t>III курс</t>
  </si>
  <si>
    <t xml:space="preserve"> </t>
  </si>
  <si>
    <t>А</t>
  </si>
  <si>
    <t>Всего часов без практики</t>
  </si>
  <si>
    <t>Всего часов с практикой</t>
  </si>
  <si>
    <t>1 сем     недель</t>
  </si>
  <si>
    <t>2 сем    недель</t>
  </si>
  <si>
    <t>3 сем     недель</t>
  </si>
  <si>
    <t>4 сем      недель</t>
  </si>
  <si>
    <t>5 сем    недель</t>
  </si>
  <si>
    <t>6 сем     недель</t>
  </si>
  <si>
    <t>ПП.01.</t>
  </si>
  <si>
    <t>ПП.04</t>
  </si>
  <si>
    <t>ДЗ,ДЗ</t>
  </si>
  <si>
    <t>0З/9ДЗ/3Э</t>
  </si>
  <si>
    <t>0З/1ДЗ/0Э</t>
  </si>
  <si>
    <t xml:space="preserve">часов в неделю </t>
  </si>
  <si>
    <t xml:space="preserve">Формы промежуточной аттестации </t>
  </si>
  <si>
    <t>экзамены</t>
  </si>
  <si>
    <t>зачеты</t>
  </si>
  <si>
    <t>дифференцированные зачеты</t>
  </si>
  <si>
    <t>РАСПРЕДЕЛЕНИЕ  ЧАСОВ  ВАРИАТИВНОЙ  ЧАСТИ:</t>
  </si>
  <si>
    <t>А. Увеличение нагрузки по общепрофессиональным  дисциплинам:</t>
  </si>
  <si>
    <t>№</t>
  </si>
  <si>
    <t>Наименование дисциплин вариантной части</t>
  </si>
  <si>
    <t>Кол-во часов</t>
  </si>
  <si>
    <t>Обоснование</t>
  </si>
  <si>
    <t>1.</t>
  </si>
  <si>
    <t>2.</t>
  </si>
  <si>
    <t>4.</t>
  </si>
  <si>
    <t>Итого:</t>
  </si>
  <si>
    <t>Б. Увеличение по профессиональным модулям (введение дополнительных тем (разделов):</t>
  </si>
  <si>
    <t xml:space="preserve">  </t>
  </si>
  <si>
    <t>Перечень кабинетов, лабораторий, мастерских и других помещений</t>
  </si>
  <si>
    <t>Кабинеты:</t>
  </si>
  <si>
    <t>Лаборатории:</t>
  </si>
  <si>
    <r>
      <t>-</t>
    </r>
    <r>
      <rPr>
        <sz val="7"/>
        <rFont val="Times New Roman"/>
        <family val="1"/>
        <charset val="204"/>
      </rPr>
      <t xml:space="preserve">   </t>
    </r>
    <r>
      <rPr>
        <b/>
        <sz val="12"/>
        <rFont val="Times New Roman"/>
        <family val="1"/>
        <charset val="204"/>
      </rPr>
      <t>Полигоны:</t>
    </r>
  </si>
  <si>
    <t>Спортивный комплекс:</t>
  </si>
  <si>
    <r>
      <t>-</t>
    </r>
    <r>
      <rPr>
        <sz val="7"/>
        <rFont val="Times New Roman"/>
        <family val="1"/>
        <charset val="204"/>
      </rPr>
      <t xml:space="preserve">   </t>
    </r>
    <r>
      <rPr>
        <sz val="12"/>
        <rFont val="Times New Roman"/>
        <family val="1"/>
        <charset val="204"/>
      </rPr>
      <t>спортивный зал;</t>
    </r>
  </si>
  <si>
    <r>
      <t>-</t>
    </r>
    <r>
      <rPr>
        <sz val="7"/>
        <rFont val="Times New Roman"/>
        <family val="1"/>
        <charset val="204"/>
      </rPr>
      <t xml:space="preserve">   </t>
    </r>
    <r>
      <rPr>
        <sz val="12"/>
        <rFont val="Times New Roman"/>
        <family val="1"/>
        <charset val="204"/>
      </rPr>
      <t>открытый стадион широкого профиля;</t>
    </r>
  </si>
  <si>
    <r>
      <t>-</t>
    </r>
    <r>
      <rPr>
        <sz val="7"/>
        <rFont val="Times New Roman"/>
        <family val="1"/>
        <charset val="204"/>
      </rPr>
      <t xml:space="preserve">   </t>
    </r>
    <r>
      <rPr>
        <sz val="12"/>
        <rFont val="Times New Roman"/>
        <family val="1"/>
        <charset val="204"/>
      </rPr>
      <t>стрелковый тир.</t>
    </r>
  </si>
  <si>
    <t>Залы:</t>
  </si>
  <si>
    <r>
      <t>-</t>
    </r>
    <r>
      <rPr>
        <sz val="7"/>
        <rFont val="Times New Roman"/>
        <family val="1"/>
        <charset val="204"/>
      </rPr>
      <t xml:space="preserve">   </t>
    </r>
    <r>
      <rPr>
        <sz val="12"/>
        <rFont val="Times New Roman"/>
        <family val="1"/>
        <charset val="204"/>
      </rPr>
      <t xml:space="preserve">библиотека, </t>
    </r>
  </si>
  <si>
    <r>
      <t>-</t>
    </r>
    <r>
      <rPr>
        <sz val="7"/>
        <rFont val="Times New Roman"/>
        <family val="1"/>
        <charset val="204"/>
      </rPr>
      <t xml:space="preserve">   </t>
    </r>
    <r>
      <rPr>
        <sz val="12"/>
        <rFont val="Times New Roman"/>
        <family val="1"/>
        <charset val="204"/>
      </rPr>
      <t>читальный зал с выходом в сеть «Интернет»;</t>
    </r>
  </si>
  <si>
    <t>актовый зал</t>
  </si>
  <si>
    <t>Заместитель директора по учебной работе</t>
  </si>
  <si>
    <t>Г.Е.Татаринова</t>
  </si>
  <si>
    <t>Заместитель директора по учебно-производст-</t>
  </si>
  <si>
    <t>венной работе</t>
  </si>
  <si>
    <t>Н.М.Медведева</t>
  </si>
  <si>
    <t xml:space="preserve">        Е.Г.Семанин</t>
  </si>
  <si>
    <t>ОУД.01</t>
  </si>
  <si>
    <t>ОУД.02</t>
  </si>
  <si>
    <t>ОУД.03</t>
  </si>
  <si>
    <t>ОУД.04</t>
  </si>
  <si>
    <t>ОУД.05</t>
  </si>
  <si>
    <t>ОУД.06</t>
  </si>
  <si>
    <t>ОУД.07</t>
  </si>
  <si>
    <t>Общие</t>
  </si>
  <si>
    <t>ОУД.08</t>
  </si>
  <si>
    <t>ОУД.09</t>
  </si>
  <si>
    <t>ОУД.10</t>
  </si>
  <si>
    <t>по выбору из обязательных предметных областей</t>
  </si>
  <si>
    <t>ОУД.11</t>
  </si>
  <si>
    <t xml:space="preserve">ПП.03 </t>
  </si>
  <si>
    <t xml:space="preserve">-, -,ДЗ          
</t>
  </si>
  <si>
    <t>2З/18ДЗ/12Э</t>
  </si>
  <si>
    <t>2З/9ДЗ/9Э</t>
  </si>
  <si>
    <t>2З/40ДЗ/15Э</t>
  </si>
  <si>
    <t>0З/12ДЗ/3Э</t>
  </si>
  <si>
    <t>УП.03</t>
  </si>
  <si>
    <t>На увеличение объема времени в соответствии с потребностями работодателя и спецификой деятельности образовательной организации</t>
  </si>
  <si>
    <t>На увеличение объема времени в соответствии со  спецификой деятельности образовательной организации</t>
  </si>
  <si>
    <t>Дополнительные, по выбору обучающихся</t>
  </si>
  <si>
    <t>экзаменов (в т.ч. квалификационных)</t>
  </si>
  <si>
    <t>всего</t>
  </si>
  <si>
    <t>Литература</t>
  </si>
  <si>
    <t>ОУД.12</t>
  </si>
  <si>
    <t>ОУД.13</t>
  </si>
  <si>
    <t>Русский язык</t>
  </si>
  <si>
    <t>0З/6ДЗ/1Э</t>
  </si>
  <si>
    <t>Химия</t>
  </si>
  <si>
    <t>Биология</t>
  </si>
  <si>
    <t>ДЗ,Э</t>
  </si>
  <si>
    <t>Математика</t>
  </si>
  <si>
    <t>ОБЖ</t>
  </si>
  <si>
    <t>ОУД.15</t>
  </si>
  <si>
    <t xml:space="preserve"> История родного края</t>
  </si>
  <si>
    <t>География</t>
  </si>
  <si>
    <t>Экология</t>
  </si>
  <si>
    <t>Информатика и ИКТ</t>
  </si>
  <si>
    <t>ОУД.14</t>
  </si>
  <si>
    <t>Физика</t>
  </si>
  <si>
    <t>Общепрофессиональный цикл</t>
  </si>
  <si>
    <t>Основы материаловедения и технология общеслесарных работ</t>
  </si>
  <si>
    <t>Техническая механика с основами технических измерений</t>
  </si>
  <si>
    <t>Основы электротехники</t>
  </si>
  <si>
    <t>Э</t>
  </si>
  <si>
    <t>З</t>
  </si>
  <si>
    <t>ПП.00</t>
  </si>
  <si>
    <t>УП.04</t>
  </si>
  <si>
    <t>часов</t>
  </si>
  <si>
    <t>нед</t>
  </si>
  <si>
    <t>вего</t>
  </si>
  <si>
    <t>дол.быть</t>
  </si>
  <si>
    <t>2 нед</t>
  </si>
  <si>
    <r>
      <t xml:space="preserve">Консультации </t>
    </r>
    <r>
      <rPr>
        <sz val="10"/>
        <rFont val="Times New Roman"/>
        <family val="1"/>
        <charset val="204"/>
      </rPr>
      <t>по 4 часа на обучающегося  в год</t>
    </r>
  </si>
  <si>
    <t>Выпускная квалификационная работа</t>
  </si>
  <si>
    <t>с _____ по _____ (2 нед.)</t>
  </si>
  <si>
    <t>Эффективное поведение на рынке труда</t>
  </si>
  <si>
    <t>ФК.00</t>
  </si>
  <si>
    <t>ОБОСНОВАНИЕ РАСПРЕДЕЛЕНИЯ ВАРИАТИВНОЙ  ЧАСТИ ППКРС</t>
  </si>
  <si>
    <t xml:space="preserve">           ГБПОУ МО «КОЛОМЕНСКИЙ АГАРНЫЙ КОЛЛЕДЖ»</t>
  </si>
  <si>
    <t>Тракторов и самоходных сельскохозяйственных машин</t>
  </si>
  <si>
    <t>Автомобилей</t>
  </si>
  <si>
    <t>Управления транспортным средством и безопасности движения</t>
  </si>
  <si>
    <t>Безопасности жизнедеятельности и охраны труда</t>
  </si>
  <si>
    <t>Информационных технологий в профессиональной деятельности</t>
  </si>
  <si>
    <r>
      <t xml:space="preserve">                   </t>
    </r>
    <r>
      <rPr>
        <b/>
        <sz val="12"/>
        <rFont val="Times New Roman"/>
        <family val="1"/>
        <charset val="204"/>
      </rPr>
      <t xml:space="preserve">      Мастерские </t>
    </r>
  </si>
  <si>
    <t>Слесарная мастерская</t>
  </si>
  <si>
    <t>Пункт технического обслуживания</t>
  </si>
  <si>
    <t>Тренажер для выработки навыков и совершенствования техники управления транспортным средством</t>
  </si>
  <si>
    <t>Автодром</t>
  </si>
  <si>
    <t>Трактородром</t>
  </si>
  <si>
    <t>Гараж с учебными автомобилями категории "В" и "С"</t>
  </si>
  <si>
    <t>МДК 01.02. Правила дорожного движения</t>
  </si>
  <si>
    <t>недель</t>
  </si>
  <si>
    <t>курс</t>
  </si>
  <si>
    <t>1. График учебного процесса</t>
  </si>
  <si>
    <t>сентябрь</t>
  </si>
  <si>
    <t>28.09-04.10</t>
  </si>
  <si>
    <t>октябрь</t>
  </si>
  <si>
    <t>ноябрь</t>
  </si>
  <si>
    <t>декабрь</t>
  </si>
  <si>
    <t>28.12-03.01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</si>
  <si>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</si>
  <si>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</si>
  <si>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</si>
  <si>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</si>
  <si>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</si>
  <si>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</si>
  <si>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</si>
  <si>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</si>
  <si>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1      6</t>
  </si>
  <si>
    <t>07 13</t>
  </si>
  <si>
    <t>14  20</t>
  </si>
  <si>
    <t>21 27</t>
  </si>
  <si>
    <t>05 11</t>
  </si>
  <si>
    <t>12 18</t>
  </si>
  <si>
    <t>19 25</t>
  </si>
  <si>
    <t>26 01</t>
  </si>
  <si>
    <t>02 08</t>
  </si>
  <si>
    <t>09 15</t>
  </si>
  <si>
    <t>16 22</t>
  </si>
  <si>
    <t>23 29</t>
  </si>
  <si>
    <t>30    06</t>
  </si>
  <si>
    <t>14 20</t>
  </si>
  <si>
    <t>04 10</t>
  </si>
  <si>
    <t>11 17</t>
  </si>
  <si>
    <t>18 24</t>
  </si>
  <si>
    <t>25 31</t>
  </si>
  <si>
    <t>01 07</t>
  </si>
  <si>
    <t>08 14</t>
  </si>
  <si>
    <t>15 23</t>
  </si>
  <si>
    <t>22 28</t>
  </si>
  <si>
    <t>29 06</t>
  </si>
  <si>
    <t>28 03</t>
  </si>
  <si>
    <t>25 01</t>
  </si>
  <si>
    <t xml:space="preserve">09 15 </t>
  </si>
  <si>
    <t>30 05</t>
  </si>
  <si>
    <t>06 12</t>
  </si>
  <si>
    <t>13 19</t>
  </si>
  <si>
    <t>20 26</t>
  </si>
  <si>
    <t>27 03</t>
  </si>
  <si>
    <t xml:space="preserve">18 24 </t>
  </si>
  <si>
    <t>№ недели</t>
  </si>
  <si>
    <t>К</t>
  </si>
  <si>
    <t>П</t>
  </si>
  <si>
    <t>С</t>
  </si>
  <si>
    <t>И</t>
  </si>
  <si>
    <t>Обозначение:</t>
  </si>
  <si>
    <t>Т-6</t>
  </si>
  <si>
    <t>Т-8</t>
  </si>
  <si>
    <t>Итоговая аттестация</t>
  </si>
  <si>
    <t>Теоретическое обучение с учебной практикой 6 часов</t>
  </si>
  <si>
    <t>Председатель методической комиссии</t>
  </si>
  <si>
    <t xml:space="preserve"> Упман Е.Г.</t>
  </si>
  <si>
    <t xml:space="preserve"> Заведующий отделением</t>
  </si>
  <si>
    <t>Расторгуева О.В.</t>
  </si>
  <si>
    <t xml:space="preserve"> Охрана труда</t>
  </si>
  <si>
    <t>3.  План учебного процесса МТП  2016 1 курс прием 2016</t>
  </si>
  <si>
    <t>Основы технического черчения</t>
  </si>
  <si>
    <t>Выполнение слесарных работ по ремонту и ТО с/х машин и оборудования</t>
  </si>
  <si>
    <t>Технологии слесарных работ по ремонту и ТО с/х машин и оборудования</t>
  </si>
  <si>
    <t>Выполнение работ по сборке и ремонту агрегатов и сборочных единиц с/х машни и оборудования</t>
  </si>
  <si>
    <t>Ё</t>
  </si>
  <si>
    <t xml:space="preserve"> Производственная практика</t>
  </si>
  <si>
    <t>Выполнние механизированных работ в сельском хозяйстве</t>
  </si>
  <si>
    <t>Технология механизированных работ в сельском хозяйстве</t>
  </si>
  <si>
    <t>Транспортировка грузов.</t>
  </si>
  <si>
    <t>Теоретическая подготовка водителей автомобилей категории "С"</t>
  </si>
  <si>
    <t xml:space="preserve">  Технологии сборки и ремонт агрегатов</t>
  </si>
  <si>
    <t xml:space="preserve">ОП.07 </t>
  </si>
  <si>
    <t>Эффективное поведение на рынке тр.</t>
  </si>
  <si>
    <t>Материаловедения</t>
  </si>
  <si>
    <t xml:space="preserve">Диагностики </t>
  </si>
  <si>
    <t>по профессии 110800.04 Мастер по техническому обслуживанию и ремонту МТП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</si>
</sst>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 Cyr"/>
      <charset val="204"/>
    </font>
    <font>
      <sz val="8"/>
      <color indexed="8"/>
      <name val="Times New Roman"/>
      <family val="1"/>
      <charset val="204"/>
    </font>
    <font>
      <sz val="12"/>
      <name val="Times New Roman"/>
      <family val="1"/>
      <charset val="1"/>
    </font>
    <font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1"/>
    </font>
    <font>
      <sz val="10"/>
      <name val="Arial Cyr"/>
      <family val="2"/>
      <charset val="204"/>
    </font>
    <font>
      <b/>
      <sz val="14"/>
      <name val="Times New Roman"/>
      <family val="1"/>
      <charset val="204"/>
    </font>
    <font>
      <b/>
      <sz val="12"/>
      <color indexed="8"/>
      <name val="Times New Roman"/>
      <family val="1"/>
      <charset val="1"/>
    </font>
    <font>
      <b/>
      <sz val="12"/>
      <name val="Times New Roman"/>
      <family val="1"/>
      <charset val="204"/>
    </font>
    <font>
      <sz val="14"/>
      <name val="Arial Cyr"/>
      <charset val="204"/>
    </font>
    <font>
      <sz val="12"/>
      <name val="Times New Roman"/>
      <family val="1"/>
      <charset val="204"/>
    </font>
    <font>
      <sz val="7"/>
      <name val="Times New Roman"/>
      <family val="1"/>
      <charset val="204"/>
    </font>
    <font>
      <sz val="12"/>
      <name val="Arial Cyr"/>
      <charset val="204"/>
    </font>
    <font>
      <b/>
      <sz val="8"/>
      <color indexed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4"/>
      <name val="Arial Cyr"/>
      <family val="2"/>
      <charset val="204"/>
    </font>
    <font>
      <b/>
      <sz val="8"/>
      <name val="Arial Cyr"/>
      <family val="2"/>
      <charset val="204"/>
    </font>
    <font>
      <b/>
      <sz val="9"/>
      <name val="Arial Cyr"/>
      <family val="2"/>
      <charset val="204"/>
    </font>
    <font>
      <sz val="12"/>
      <name val="Arial Cyr"/>
      <family val="2"/>
      <charset val="204"/>
    </font>
    <font>
      <sz val="9"/>
      <name val="Arial Cyr"/>
      <family val="2"/>
      <charset val="204"/>
    </font>
    <font>
      <sz val="11"/>
      <name val="Arial Cyr"/>
      <family val="2"/>
      <charset val="204"/>
    </font>
    <font>
      <sz val="8"/>
      <name val="Arial Cyr"/>
      <family val="2"/>
      <charset val="204"/>
    </font>
    <font>
      <sz val="14"/>
      <name val="Arial Cyr"/>
      <family val="2"/>
      <charset val="204"/>
    </font>
    <font>
      <sz val="9"/>
      <name val="Arial Cyr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rgb="FF000000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333333"/>
      </right>
      <top/>
      <bottom style="thin">
        <color rgb="FF333333"/>
      </bottom>
      <diagonal/>
    </border>
    <border>
      <left/>
      <right style="thin">
        <color rgb="FF333333"/>
      </right>
      <top/>
      <bottom/>
      <diagonal/>
    </border>
    <border>
      <left/>
      <right style="thin">
        <color rgb="FF333333"/>
      </right>
      <top style="thin">
        <color indexed="64"/>
      </top>
      <bottom/>
      <diagonal/>
    </border>
    <border>
      <left/>
      <right style="thin">
        <color rgb="FF333333"/>
      </right>
      <top/>
      <bottom style="medium">
        <color indexed="64"/>
      </bottom>
      <diagonal/>
    </border>
  </borders>
  <cellStyleXfs count="2">
    <xf numFmtId="0" fontId="0" fillId="0" borderId="0"/>
    <xf numFmtId="0" fontId="12" fillId="0" borderId="0"/>
  </cellStyleXfs>
  <cellXfs count="342">
    <xf numFmtId="0" fontId="0" fillId="0" borderId="0" xfId="0"/>
    <xf numFmtId="0" fontId="4" fillId="0" borderId="1" xfId="0" applyFont="1" applyBorder="1" applyAlignment="1">
      <alignment horizontal="center"/>
    </xf>
    <xf numFmtId="0" fontId="2" fillId="0" borderId="0" xfId="0" applyFont="1"/>
    <xf numFmtId="0" fontId="6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5" xfId="0" applyFont="1" applyBorder="1" applyAlignment="1">
      <alignment horizontal="center"/>
    </xf>
    <xf numFmtId="0" fontId="1" fillId="0" borderId="0" xfId="0" applyFont="1"/>
    <xf numFmtId="0" fontId="5" fillId="0" borderId="6" xfId="0" applyFont="1" applyBorder="1" applyAlignment="1">
      <alignment horizontal="center"/>
    </xf>
    <xf numFmtId="0" fontId="7" fillId="0" borderId="0" xfId="0" applyFont="1"/>
    <xf numFmtId="0" fontId="5" fillId="0" borderId="0" xfId="0" applyFont="1"/>
    <xf numFmtId="0" fontId="3" fillId="0" borderId="1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9" fillId="0" borderId="0" xfId="0" applyFont="1" applyAlignment="1">
      <alignment horizontal="right"/>
    </xf>
    <xf numFmtId="0" fontId="12" fillId="0" borderId="0" xfId="0" applyFont="1"/>
    <xf numFmtId="0" fontId="14" fillId="0" borderId="0" xfId="0" applyFont="1" applyAlignment="1">
      <alignment wrapText="1"/>
    </xf>
    <xf numFmtId="0" fontId="9" fillId="0" borderId="2" xfId="0" applyFont="1" applyBorder="1" applyAlignment="1">
      <alignment vertical="center"/>
    </xf>
    <xf numFmtId="0" fontId="9" fillId="0" borderId="7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6" fillId="0" borderId="3" xfId="0" applyFont="1" applyBorder="1" applyAlignment="1">
      <alignment wrapText="1"/>
    </xf>
    <xf numFmtId="0" fontId="5" fillId="0" borderId="11" xfId="0" applyFont="1" applyBorder="1" applyAlignment="1">
      <alignment horizontal="left" wrapText="1"/>
    </xf>
    <xf numFmtId="0" fontId="0" fillId="0" borderId="0" xfId="0" applyAlignment="1"/>
    <xf numFmtId="0" fontId="5" fillId="0" borderId="1" xfId="0" applyFont="1" applyBorder="1" applyAlignment="1">
      <alignment horizontal="center" textRotation="90" wrapText="1"/>
    </xf>
    <xf numFmtId="0" fontId="5" fillId="0" borderId="13" xfId="0" applyFont="1" applyBorder="1" applyAlignment="1"/>
    <xf numFmtId="0" fontId="6" fillId="0" borderId="4" xfId="0" applyFont="1" applyBorder="1" applyAlignment="1"/>
    <xf numFmtId="0" fontId="3" fillId="0" borderId="2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5" fillId="0" borderId="16" xfId="0" applyFont="1" applyBorder="1" applyAlignment="1">
      <alignment horizontal="center" wrapText="1"/>
    </xf>
    <xf numFmtId="0" fontId="5" fillId="0" borderId="13" xfId="0" applyFont="1" applyBorder="1" applyAlignment="1">
      <alignment horizontal="left"/>
    </xf>
    <xf numFmtId="0" fontId="4" fillId="0" borderId="16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20" xfId="0" applyFont="1" applyBorder="1" applyAlignment="1">
      <alignment vertical="top" wrapText="1"/>
    </xf>
    <xf numFmtId="0" fontId="6" fillId="0" borderId="21" xfId="0" applyFont="1" applyBorder="1" applyAlignment="1">
      <alignment vertical="top" wrapText="1"/>
    </xf>
    <xf numFmtId="0" fontId="6" fillId="0" borderId="21" xfId="0" applyFont="1" applyBorder="1" applyAlignment="1">
      <alignment horizontal="center" vertical="top" wrapText="1"/>
    </xf>
    <xf numFmtId="0" fontId="6" fillId="0" borderId="22" xfId="0" applyFont="1" applyBorder="1" applyAlignment="1">
      <alignment vertical="top" wrapText="1"/>
    </xf>
    <xf numFmtId="0" fontId="6" fillId="0" borderId="23" xfId="0" applyFont="1" applyBorder="1" applyAlignment="1">
      <alignment vertical="top" wrapText="1"/>
    </xf>
    <xf numFmtId="0" fontId="6" fillId="0" borderId="23" xfId="0" applyFont="1" applyBorder="1" applyAlignment="1">
      <alignment horizontal="center" vertical="top" wrapText="1"/>
    </xf>
    <xf numFmtId="0" fontId="5" fillId="0" borderId="23" xfId="0" applyFont="1" applyBorder="1" applyAlignment="1">
      <alignment horizontal="center" vertical="top" wrapText="1"/>
    </xf>
    <xf numFmtId="0" fontId="5" fillId="0" borderId="23" xfId="0" applyFont="1" applyBorder="1" applyAlignment="1">
      <alignment vertical="top" wrapText="1"/>
    </xf>
    <xf numFmtId="0" fontId="6" fillId="0" borderId="24" xfId="0" applyFont="1" applyBorder="1" applyAlignment="1">
      <alignment vertical="top" wrapText="1"/>
    </xf>
    <xf numFmtId="0" fontId="20" fillId="0" borderId="0" xfId="0" applyFont="1" applyAlignment="1">
      <alignment horizontal="center"/>
    </xf>
    <xf numFmtId="0" fontId="20" fillId="0" borderId="0" xfId="0" applyFont="1"/>
    <xf numFmtId="0" fontId="21" fillId="0" borderId="24" xfId="0" applyFont="1" applyBorder="1" applyAlignment="1">
      <alignment vertical="top" wrapText="1"/>
    </xf>
    <xf numFmtId="0" fontId="6" fillId="0" borderId="24" xfId="0" applyFont="1" applyBorder="1" applyAlignment="1">
      <alignment horizontal="center" vertical="top" wrapText="1"/>
    </xf>
    <xf numFmtId="0" fontId="21" fillId="0" borderId="24" xfId="0" applyFont="1" applyBorder="1" applyAlignment="1">
      <alignment horizontal="center" vertical="top" wrapText="1"/>
    </xf>
    <xf numFmtId="0" fontId="15" fillId="0" borderId="0" xfId="0" applyFont="1" applyAlignment="1">
      <alignment horizontal="left" indent="1"/>
    </xf>
    <xf numFmtId="0" fontId="15" fillId="0" borderId="0" xfId="0" applyFont="1" applyAlignment="1">
      <alignment horizontal="left" indent="3"/>
    </xf>
    <xf numFmtId="0" fontId="17" fillId="0" borderId="0" xfId="0" applyFont="1"/>
    <xf numFmtId="0" fontId="17" fillId="0" borderId="0" xfId="0" applyFont="1" applyAlignment="1">
      <alignment horizontal="justify"/>
    </xf>
    <xf numFmtId="0" fontId="22" fillId="0" borderId="0" xfId="0" applyFont="1" applyAlignment="1">
      <alignment wrapText="1"/>
    </xf>
    <xf numFmtId="0" fontId="22" fillId="0" borderId="0" xfId="0" applyFont="1" applyAlignment="1">
      <alignment horizontal="justify"/>
    </xf>
    <xf numFmtId="0" fontId="19" fillId="0" borderId="0" xfId="0" applyFont="1"/>
    <xf numFmtId="0" fontId="3" fillId="2" borderId="7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6" fillId="0" borderId="1" xfId="0" applyFont="1" applyBorder="1" applyAlignment="1">
      <alignment horizontal="justify" vertical="top" wrapText="1"/>
    </xf>
    <xf numFmtId="0" fontId="4" fillId="0" borderId="30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18" xfId="0" applyFont="1" applyBorder="1" applyAlignment="1">
      <alignment horizontal="left" vertical="center" wrapText="1"/>
    </xf>
    <xf numFmtId="0" fontId="5" fillId="0" borderId="32" xfId="0" applyFont="1" applyBorder="1" applyAlignment="1">
      <alignment horizontal="center"/>
    </xf>
    <xf numFmtId="0" fontId="4" fillId="0" borderId="10" xfId="0" applyFont="1" applyBorder="1" applyAlignment="1">
      <alignment wrapText="1"/>
    </xf>
    <xf numFmtId="0" fontId="4" fillId="0" borderId="7" xfId="0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1" xfId="0" applyFont="1" applyBorder="1"/>
    <xf numFmtId="0" fontId="4" fillId="0" borderId="10" xfId="0" applyFont="1" applyBorder="1"/>
    <xf numFmtId="0" fontId="4" fillId="0" borderId="2" xfId="0" applyFont="1" applyBorder="1"/>
    <xf numFmtId="0" fontId="4" fillId="0" borderId="7" xfId="0" applyFont="1" applyBorder="1"/>
    <xf numFmtId="0" fontId="4" fillId="0" borderId="0" xfId="0" applyFont="1"/>
    <xf numFmtId="0" fontId="4" fillId="0" borderId="31" xfId="0" applyFont="1" applyBorder="1" applyAlignment="1">
      <alignment wrapText="1"/>
    </xf>
    <xf numFmtId="0" fontId="4" fillId="0" borderId="8" xfId="0" applyFont="1" applyBorder="1"/>
    <xf numFmtId="0" fontId="6" fillId="0" borderId="14" xfId="0" applyFont="1" applyBorder="1" applyAlignment="1">
      <alignment horizontal="center" vertical="top"/>
    </xf>
    <xf numFmtId="0" fontId="4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5" fillId="0" borderId="35" xfId="0" applyFont="1" applyBorder="1" applyAlignment="1">
      <alignment vertical="center"/>
    </xf>
    <xf numFmtId="0" fontId="4" fillId="0" borderId="18" xfId="0" applyFont="1" applyBorder="1" applyAlignment="1">
      <alignment horizontal="center"/>
    </xf>
    <xf numFmtId="0" fontId="7" fillId="0" borderId="18" xfId="0" applyFont="1" applyBorder="1"/>
    <xf numFmtId="0" fontId="7" fillId="0" borderId="18" xfId="0" applyFont="1" applyBorder="1" applyAlignment="1">
      <alignment vertical="top"/>
    </xf>
    <xf numFmtId="0" fontId="3" fillId="0" borderId="10" xfId="0" applyFont="1" applyBorder="1" applyAlignment="1">
      <alignment wrapText="1"/>
    </xf>
    <xf numFmtId="0" fontId="4" fillId="0" borderId="2" xfId="0" applyFont="1" applyBorder="1" applyAlignment="1">
      <alignment vertical="center"/>
    </xf>
    <xf numFmtId="0" fontId="5" fillId="0" borderId="11" xfId="0" applyFont="1" applyBorder="1" applyAlignment="1">
      <alignment horizontal="center"/>
    </xf>
    <xf numFmtId="0" fontId="3" fillId="0" borderId="25" xfId="0" applyFont="1" applyBorder="1" applyAlignment="1">
      <alignment wrapText="1"/>
    </xf>
    <xf numFmtId="0" fontId="6" fillId="4" borderId="15" xfId="0" applyFont="1" applyFill="1" applyBorder="1" applyAlignment="1"/>
    <xf numFmtId="0" fontId="0" fillId="4" borderId="0" xfId="0" applyFill="1" applyAlignment="1"/>
    <xf numFmtId="0" fontId="4" fillId="0" borderId="7" xfId="0" applyFont="1" applyBorder="1" applyAlignment="1">
      <alignment vertical="center"/>
    </xf>
    <xf numFmtId="0" fontId="4" fillId="5" borderId="2" xfId="0" applyFont="1" applyFill="1" applyBorder="1"/>
    <xf numFmtId="0" fontId="4" fillId="5" borderId="7" xfId="0" applyFont="1" applyFill="1" applyBorder="1"/>
    <xf numFmtId="0" fontId="3" fillId="0" borderId="1" xfId="0" applyFont="1" applyBorder="1" applyAlignment="1">
      <alignment vertical="center"/>
    </xf>
    <xf numFmtId="0" fontId="4" fillId="0" borderId="1" xfId="0" applyFont="1" applyBorder="1" applyAlignment="1">
      <alignment wrapText="1"/>
    </xf>
    <xf numFmtId="0" fontId="3" fillId="3" borderId="18" xfId="0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4" fillId="0" borderId="1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1" xfId="0" applyFont="1" applyBorder="1" applyAlignment="1">
      <alignment vertical="top"/>
    </xf>
    <xf numFmtId="0" fontId="4" fillId="0" borderId="10" xfId="0" applyFont="1" applyBorder="1" applyAlignment="1">
      <alignment vertical="top"/>
    </xf>
    <xf numFmtId="0" fontId="0" fillId="0" borderId="0" xfId="0" applyFont="1"/>
    <xf numFmtId="0" fontId="0" fillId="0" borderId="0" xfId="0" applyFont="1" applyAlignment="1">
      <alignment horizontal="left"/>
    </xf>
    <xf numFmtId="0" fontId="4" fillId="0" borderId="2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2" xfId="0" applyFont="1" applyBorder="1" applyAlignment="1">
      <alignment vertical="top"/>
    </xf>
    <xf numFmtId="0" fontId="4" fillId="0" borderId="7" xfId="0" applyFont="1" applyBorder="1" applyAlignment="1">
      <alignment vertical="top"/>
    </xf>
    <xf numFmtId="0" fontId="4" fillId="0" borderId="8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0" fillId="0" borderId="15" xfId="0" applyFont="1" applyBorder="1" applyAlignment="1">
      <alignment horizontal="center" vertical="top"/>
    </xf>
    <xf numFmtId="0" fontId="0" fillId="0" borderId="15" xfId="0" applyFont="1" applyBorder="1" applyAlignment="1">
      <alignment vertical="top"/>
    </xf>
    <xf numFmtId="0" fontId="4" fillId="0" borderId="17" xfId="0" applyFont="1" applyBorder="1" applyAlignment="1">
      <alignment horizontal="center" vertical="top"/>
    </xf>
    <xf numFmtId="0" fontId="4" fillId="0" borderId="3" xfId="0" applyFont="1" applyBorder="1" applyAlignment="1">
      <alignment wrapText="1"/>
    </xf>
    <xf numFmtId="0" fontId="4" fillId="0" borderId="1" xfId="0" applyFont="1" applyBorder="1" applyAlignment="1"/>
    <xf numFmtId="0" fontId="4" fillId="0" borderId="10" xfId="0" applyFont="1" applyBorder="1" applyAlignment="1"/>
    <xf numFmtId="0" fontId="0" fillId="0" borderId="0" xfId="0" applyFont="1" applyAlignment="1"/>
    <xf numFmtId="0" fontId="4" fillId="0" borderId="2" xfId="0" applyFont="1" applyBorder="1" applyAlignment="1"/>
    <xf numFmtId="0" fontId="4" fillId="0" borderId="7" xfId="0" applyFont="1" applyBorder="1" applyAlignment="1"/>
    <xf numFmtId="0" fontId="4" fillId="0" borderId="8" xfId="0" applyFont="1" applyBorder="1" applyAlignment="1"/>
    <xf numFmtId="0" fontId="4" fillId="0" borderId="27" xfId="0" applyFont="1" applyBorder="1" applyAlignment="1"/>
    <xf numFmtId="0" fontId="4" fillId="0" borderId="9" xfId="0" applyFont="1" applyBorder="1" applyAlignment="1"/>
    <xf numFmtId="0" fontId="4" fillId="0" borderId="9" xfId="0" applyFont="1" applyBorder="1" applyAlignment="1">
      <alignment wrapText="1"/>
    </xf>
    <xf numFmtId="0" fontId="4" fillId="0" borderId="30" xfId="0" applyFont="1" applyBorder="1" applyAlignment="1"/>
    <xf numFmtId="0" fontId="4" fillId="0" borderId="2" xfId="0" applyFont="1" applyBorder="1" applyAlignment="1">
      <alignment horizontal="center" vertical="top"/>
    </xf>
    <xf numFmtId="0" fontId="0" fillId="0" borderId="7" xfId="0" applyFont="1" applyBorder="1" applyAlignment="1">
      <alignment vertical="top"/>
    </xf>
    <xf numFmtId="0" fontId="4" fillId="0" borderId="16" xfId="0" applyFont="1" applyBorder="1" applyAlignment="1">
      <alignment horizontal="center" vertical="top"/>
    </xf>
    <xf numFmtId="0" fontId="4" fillId="0" borderId="2" xfId="0" applyFont="1" applyFill="1" applyBorder="1" applyAlignment="1">
      <alignment wrapText="1"/>
    </xf>
    <xf numFmtId="0" fontId="4" fillId="0" borderId="4" xfId="0" applyFont="1" applyBorder="1" applyAlignment="1">
      <alignment horizontal="center"/>
    </xf>
    <xf numFmtId="0" fontId="4" fillId="0" borderId="4" xfId="0" applyFont="1" applyBorder="1" applyAlignment="1"/>
    <xf numFmtId="0" fontId="4" fillId="0" borderId="1" xfId="0" applyFont="1" applyFill="1" applyBorder="1" applyAlignment="1"/>
    <xf numFmtId="0" fontId="0" fillId="0" borderId="0" xfId="0" applyFont="1" applyBorder="1" applyAlignment="1"/>
    <xf numFmtId="0" fontId="0" fillId="3" borderId="0" xfId="0" applyFont="1" applyFill="1" applyBorder="1" applyAlignment="1"/>
    <xf numFmtId="0" fontId="3" fillId="0" borderId="5" xfId="0" applyFont="1" applyBorder="1" applyAlignment="1">
      <alignment horizontal="center"/>
    </xf>
    <xf numFmtId="0" fontId="4" fillId="0" borderId="8" xfId="0" applyFont="1" applyBorder="1" applyAlignment="1">
      <alignment wrapText="1"/>
    </xf>
    <xf numFmtId="0" fontId="4" fillId="0" borderId="1" xfId="0" applyFont="1" applyFill="1" applyBorder="1" applyAlignment="1">
      <alignment wrapText="1"/>
    </xf>
    <xf numFmtId="0" fontId="3" fillId="0" borderId="5" xfId="0" applyFont="1" applyBorder="1" applyAlignment="1">
      <alignment vertical="top"/>
    </xf>
    <xf numFmtId="0" fontId="3" fillId="0" borderId="18" xfId="0" applyFont="1" applyBorder="1" applyAlignment="1">
      <alignment vertical="top" wrapText="1"/>
    </xf>
    <xf numFmtId="0" fontId="4" fillId="0" borderId="14" xfId="0" applyFont="1" applyFill="1" applyBorder="1" applyAlignment="1">
      <alignment wrapText="1"/>
    </xf>
    <xf numFmtId="0" fontId="3" fillId="0" borderId="1" xfId="0" applyFont="1" applyBorder="1" applyAlignment="1">
      <alignment vertical="top"/>
    </xf>
    <xf numFmtId="0" fontId="3" fillId="0" borderId="10" xfId="0" applyFont="1" applyBorder="1" applyAlignment="1">
      <alignment vertical="top" wrapText="1"/>
    </xf>
    <xf numFmtId="0" fontId="3" fillId="0" borderId="6" xfId="0" applyFont="1" applyBorder="1" applyAlignment="1">
      <alignment horizontal="center"/>
    </xf>
    <xf numFmtId="0" fontId="3" fillId="0" borderId="13" xfId="0" applyFont="1" applyBorder="1" applyAlignment="1"/>
    <xf numFmtId="0" fontId="3" fillId="0" borderId="1" xfId="0" applyFont="1" applyBorder="1" applyAlignment="1">
      <alignment vertical="top" wrapText="1"/>
    </xf>
    <xf numFmtId="0" fontId="4" fillId="0" borderId="3" xfId="0" applyFont="1" applyFill="1" applyBorder="1" applyAlignment="1"/>
    <xf numFmtId="0" fontId="4" fillId="0" borderId="4" xfId="0" applyFont="1" applyBorder="1" applyAlignment="1">
      <alignment horizontal="center" vertical="top"/>
    </xf>
    <xf numFmtId="0" fontId="4" fillId="0" borderId="4" xfId="0" applyFont="1" applyBorder="1" applyAlignment="1">
      <alignment vertical="top"/>
    </xf>
    <xf numFmtId="0" fontId="4" fillId="0" borderId="1" xfId="0" applyFont="1" applyFill="1" applyBorder="1" applyAlignment="1">
      <alignment vertical="top"/>
    </xf>
    <xf numFmtId="0" fontId="3" fillId="0" borderId="1" xfId="0" applyFont="1" applyBorder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5" borderId="2" xfId="0" applyFont="1" applyFill="1" applyBorder="1" applyAlignment="1">
      <alignment vertical="top"/>
    </xf>
    <xf numFmtId="0" fontId="4" fillId="7" borderId="2" xfId="0" applyFont="1" applyFill="1" applyBorder="1" applyAlignment="1">
      <alignment vertical="top"/>
    </xf>
    <xf numFmtId="0" fontId="4" fillId="7" borderId="7" xfId="0" applyFont="1" applyFill="1" applyBorder="1" applyAlignment="1">
      <alignment vertical="top"/>
    </xf>
    <xf numFmtId="0" fontId="0" fillId="0" borderId="0" xfId="0" applyFont="1" applyAlignment="1">
      <alignment vertical="top"/>
    </xf>
    <xf numFmtId="0" fontId="0" fillId="0" borderId="0" xfId="0" applyFont="1" applyAlignment="1">
      <alignment horizontal="left" vertical="top"/>
    </xf>
    <xf numFmtId="0" fontId="4" fillId="0" borderId="26" xfId="0" applyFont="1" applyBorder="1" applyAlignment="1">
      <alignment horizontal="center" vertical="top"/>
    </xf>
    <xf numFmtId="0" fontId="4" fillId="0" borderId="26" xfId="0" applyFont="1" applyBorder="1" applyAlignment="1">
      <alignment vertical="top"/>
    </xf>
    <xf numFmtId="0" fontId="4" fillId="0" borderId="3" xfId="0" applyFont="1" applyFill="1" applyBorder="1" applyAlignment="1">
      <alignment vertical="top"/>
    </xf>
    <xf numFmtId="0" fontId="4" fillId="0" borderId="3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4" fillId="3" borderId="3" xfId="0" applyFont="1" applyFill="1" applyBorder="1" applyAlignment="1">
      <alignment horizontal="center" vertical="top"/>
    </xf>
    <xf numFmtId="0" fontId="0" fillId="0" borderId="1" xfId="0" applyFont="1" applyFill="1" applyBorder="1" applyAlignment="1"/>
    <xf numFmtId="0" fontId="0" fillId="0" borderId="1" xfId="0" applyFont="1" applyBorder="1" applyAlignment="1"/>
    <xf numFmtId="0" fontId="0" fillId="2" borderId="1" xfId="0" applyFont="1" applyFill="1" applyBorder="1" applyAlignment="1"/>
    <xf numFmtId="0" fontId="4" fillId="0" borderId="8" xfId="0" applyFont="1" applyBorder="1" applyAlignment="1">
      <alignment horizontal="center"/>
    </xf>
    <xf numFmtId="0" fontId="4" fillId="0" borderId="2" xfId="0" applyFont="1" applyFill="1" applyBorder="1" applyAlignment="1"/>
    <xf numFmtId="0" fontId="4" fillId="0" borderId="19" xfId="0" applyFont="1" applyBorder="1" applyAlignment="1"/>
    <xf numFmtId="0" fontId="4" fillId="0" borderId="25" xfId="0" applyFont="1" applyBorder="1" applyAlignment="1">
      <alignment horizontal="center"/>
    </xf>
    <xf numFmtId="0" fontId="4" fillId="0" borderId="35" xfId="0" applyFont="1" applyBorder="1" applyAlignment="1"/>
    <xf numFmtId="0" fontId="4" fillId="0" borderId="12" xfId="0" applyFont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4" xfId="0" applyFont="1" applyBorder="1" applyAlignment="1"/>
    <xf numFmtId="0" fontId="3" fillId="0" borderId="1" xfId="0" applyFont="1" applyBorder="1" applyAlignment="1"/>
    <xf numFmtId="0" fontId="0" fillId="0" borderId="28" xfId="0" applyFont="1" applyBorder="1" applyAlignment="1"/>
    <xf numFmtId="0" fontId="3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0" fillId="0" borderId="28" xfId="0" applyFont="1" applyFill="1" applyBorder="1" applyAlignment="1"/>
    <xf numFmtId="0" fontId="6" fillId="0" borderId="15" xfId="0" applyFont="1" applyFill="1" applyBorder="1" applyAlignment="1">
      <alignment horizontal="center"/>
    </xf>
    <xf numFmtId="0" fontId="3" fillId="0" borderId="8" xfId="0" applyFont="1" applyFill="1" applyBorder="1"/>
    <xf numFmtId="0" fontId="4" fillId="0" borderId="28" xfId="0" applyFont="1" applyBorder="1"/>
    <xf numFmtId="0" fontId="5" fillId="0" borderId="14" xfId="0" applyFont="1" applyFill="1" applyBorder="1" applyAlignment="1"/>
    <xf numFmtId="0" fontId="4" fillId="0" borderId="2" xfId="0" applyFont="1" applyFill="1" applyBorder="1"/>
    <xf numFmtId="0" fontId="4" fillId="0" borderId="7" xfId="0" applyFont="1" applyFill="1" applyBorder="1"/>
    <xf numFmtId="0" fontId="4" fillId="0" borderId="16" xfId="0" applyFont="1" applyFill="1" applyBorder="1"/>
    <xf numFmtId="0" fontId="4" fillId="0" borderId="17" xfId="0" applyFont="1" applyFill="1" applyBorder="1"/>
    <xf numFmtId="0" fontId="5" fillId="0" borderId="17" xfId="0" applyFont="1" applyFill="1" applyBorder="1"/>
    <xf numFmtId="0" fontId="4" fillId="0" borderId="7" xfId="0" applyFont="1" applyFill="1" applyBorder="1" applyAlignment="1"/>
    <xf numFmtId="0" fontId="4" fillId="0" borderId="31" xfId="0" applyFont="1" applyFill="1" applyBorder="1" applyAlignment="1"/>
    <xf numFmtId="0" fontId="5" fillId="0" borderId="14" xfId="0" applyFont="1" applyFill="1" applyBorder="1" applyAlignment="1">
      <alignment vertical="center"/>
    </xf>
    <xf numFmtId="0" fontId="5" fillId="0" borderId="18" xfId="0" applyFont="1" applyFill="1" applyBorder="1" applyAlignment="1">
      <alignment vertical="center"/>
    </xf>
    <xf numFmtId="0" fontId="4" fillId="0" borderId="7" xfId="0" applyFont="1" applyFill="1" applyBorder="1" applyAlignment="1">
      <alignment wrapText="1"/>
    </xf>
    <xf numFmtId="0" fontId="4" fillId="0" borderId="7" xfId="0" applyFont="1" applyFill="1" applyBorder="1" applyAlignment="1">
      <alignment vertical="center"/>
    </xf>
    <xf numFmtId="0" fontId="5" fillId="0" borderId="16" xfId="0" applyFont="1" applyFill="1" applyBorder="1" applyAlignment="1">
      <alignment horizontal="left" wrapText="1"/>
    </xf>
    <xf numFmtId="0" fontId="1" fillId="0" borderId="12" xfId="0" applyFont="1" applyBorder="1"/>
    <xf numFmtId="0" fontId="5" fillId="6" borderId="17" xfId="0" applyFont="1" applyFill="1" applyBorder="1" applyAlignment="1">
      <alignment horizontal="center"/>
    </xf>
    <xf numFmtId="49" fontId="24" fillId="6" borderId="38" xfId="0" applyNumberFormat="1" applyFont="1" applyFill="1" applyBorder="1" applyAlignment="1" applyProtection="1">
      <alignment horizontal="center"/>
      <protection locked="0"/>
    </xf>
    <xf numFmtId="0" fontId="4" fillId="6" borderId="7" xfId="0" applyFont="1" applyFill="1" applyBorder="1" applyAlignment="1">
      <alignment horizontal="center" vertical="center"/>
    </xf>
    <xf numFmtId="49" fontId="24" fillId="6" borderId="39" xfId="0" applyNumberFormat="1" applyFont="1" applyFill="1" applyBorder="1" applyAlignment="1" applyProtection="1">
      <alignment horizontal="center"/>
      <protection locked="0"/>
    </xf>
    <xf numFmtId="49" fontId="24" fillId="6" borderId="40" xfId="0" applyNumberFormat="1" applyFont="1" applyFill="1" applyBorder="1" applyAlignment="1" applyProtection="1">
      <alignment horizontal="center"/>
      <protection locked="0"/>
    </xf>
    <xf numFmtId="0" fontId="5" fillId="6" borderId="18" xfId="0" applyFont="1" applyFill="1" applyBorder="1" applyAlignment="1">
      <alignment horizontal="center"/>
    </xf>
    <xf numFmtId="0" fontId="3" fillId="6" borderId="17" xfId="0" applyFont="1" applyFill="1" applyBorder="1" applyAlignment="1">
      <alignment horizontal="center"/>
    </xf>
    <xf numFmtId="49" fontId="24" fillId="0" borderId="36" xfId="0" applyNumberFormat="1" applyFont="1" applyBorder="1" applyAlignment="1" applyProtection="1">
      <alignment horizontal="center"/>
      <protection locked="0"/>
    </xf>
    <xf numFmtId="49" fontId="24" fillId="0" borderId="38" xfId="0" applyNumberFormat="1" applyFont="1" applyBorder="1" applyAlignment="1" applyProtection="1">
      <alignment horizontal="center"/>
      <protection locked="0"/>
    </xf>
    <xf numFmtId="49" fontId="24" fillId="0" borderId="38" xfId="0" applyNumberFormat="1" applyFont="1" applyBorder="1" applyAlignment="1" applyProtection="1">
      <alignment horizontal="center" wrapText="1"/>
      <protection locked="0"/>
    </xf>
    <xf numFmtId="49" fontId="23" fillId="6" borderId="41" xfId="0" applyNumberFormat="1" applyFont="1" applyFill="1" applyBorder="1" applyAlignment="1" applyProtection="1">
      <alignment horizontal="center"/>
      <protection locked="0"/>
    </xf>
    <xf numFmtId="49" fontId="24" fillId="0" borderId="38" xfId="0" applyNumberFormat="1" applyFont="1" applyBorder="1" applyAlignment="1" applyProtection="1">
      <alignment horizontal="center" vertical="top"/>
      <protection locked="0"/>
    </xf>
    <xf numFmtId="49" fontId="24" fillId="0" borderId="39" xfId="0" applyNumberFormat="1" applyFont="1" applyBorder="1" applyAlignment="1" applyProtection="1">
      <alignment horizontal="center" vertical="top"/>
      <protection locked="0"/>
    </xf>
    <xf numFmtId="0" fontId="3" fillId="8" borderId="17" xfId="0" applyFont="1" applyFill="1" applyBorder="1" applyAlignment="1">
      <alignment horizontal="center"/>
    </xf>
    <xf numFmtId="49" fontId="24" fillId="8" borderId="38" xfId="0" applyNumberFormat="1" applyFont="1" applyFill="1" applyBorder="1" applyAlignment="1" applyProtection="1">
      <alignment horizontal="center"/>
      <protection locked="0"/>
    </xf>
    <xf numFmtId="49" fontId="24" fillId="8" borderId="41" xfId="0" applyNumberFormat="1" applyFont="1" applyFill="1" applyBorder="1" applyAlignment="1" applyProtection="1">
      <alignment horizontal="center"/>
      <protection locked="0"/>
    </xf>
    <xf numFmtId="0" fontId="3" fillId="8" borderId="7" xfId="0" applyFont="1" applyFill="1" applyBorder="1" applyAlignment="1">
      <alignment horizontal="center"/>
    </xf>
    <xf numFmtId="0" fontId="0" fillId="0" borderId="12" xfId="0" applyBorder="1"/>
    <xf numFmtId="0" fontId="2" fillId="6" borderId="0" xfId="0" applyFont="1" applyFill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5" fillId="0" borderId="18" xfId="0" applyFont="1" applyFill="1" applyBorder="1" applyAlignment="1">
      <alignment wrapText="1"/>
    </xf>
    <xf numFmtId="0" fontId="5" fillId="0" borderId="14" xfId="0" applyFont="1" applyFill="1" applyBorder="1" applyAlignment="1">
      <alignment wrapText="1"/>
    </xf>
    <xf numFmtId="0" fontId="4" fillId="0" borderId="15" xfId="0" applyFont="1" applyFill="1" applyBorder="1" applyAlignment="1"/>
    <xf numFmtId="0" fontId="3" fillId="0" borderId="16" xfId="0" applyFont="1" applyFill="1" applyBorder="1" applyAlignment="1"/>
    <xf numFmtId="0" fontId="4" fillId="0" borderId="16" xfId="0" applyFont="1" applyFill="1" applyBorder="1" applyAlignment="1">
      <alignment wrapText="1"/>
    </xf>
    <xf numFmtId="0" fontId="4" fillId="0" borderId="14" xfId="0" applyFont="1" applyFill="1" applyBorder="1" applyAlignment="1"/>
    <xf numFmtId="0" fontId="4" fillId="0" borderId="6" xfId="0" applyFont="1" applyFill="1" applyBorder="1" applyAlignment="1">
      <alignment horizontal="center"/>
    </xf>
    <xf numFmtId="0" fontId="3" fillId="0" borderId="1" xfId="0" applyFont="1" applyFill="1" applyBorder="1" applyAlignment="1"/>
    <xf numFmtId="0" fontId="5" fillId="0" borderId="16" xfId="0" applyFont="1" applyFill="1" applyBorder="1" applyAlignment="1">
      <alignment horizontal="left"/>
    </xf>
    <xf numFmtId="0" fontId="4" fillId="9" borderId="8" xfId="0" applyFont="1" applyFill="1" applyBorder="1" applyAlignment="1">
      <alignment horizontal="center"/>
    </xf>
    <xf numFmtId="0" fontId="3" fillId="9" borderId="4" xfId="0" applyFont="1" applyFill="1" applyBorder="1" applyAlignment="1"/>
    <xf numFmtId="0" fontId="3" fillId="9" borderId="2" xfId="0" applyFont="1" applyFill="1" applyBorder="1" applyAlignment="1"/>
    <xf numFmtId="0" fontId="3" fillId="9" borderId="1" xfId="0" applyFont="1" applyFill="1" applyBorder="1" applyAlignment="1">
      <alignment horizontal="center"/>
    </xf>
    <xf numFmtId="0" fontId="3" fillId="9" borderId="0" xfId="0" applyFont="1" applyFill="1"/>
    <xf numFmtId="0" fontId="3" fillId="9" borderId="0" xfId="0" applyFont="1" applyFill="1" applyAlignment="1">
      <alignment horizontal="left"/>
    </xf>
    <xf numFmtId="0" fontId="3" fillId="10" borderId="7" xfId="0" applyFont="1" applyFill="1" applyBorder="1" applyAlignment="1">
      <alignment horizontal="center"/>
    </xf>
    <xf numFmtId="0" fontId="3" fillId="8" borderId="29" xfId="0" applyFont="1" applyFill="1" applyBorder="1" applyAlignment="1">
      <alignment horizontal="center"/>
    </xf>
    <xf numFmtId="0" fontId="3" fillId="0" borderId="1" xfId="0" applyFont="1" applyBorder="1"/>
    <xf numFmtId="0" fontId="3" fillId="0" borderId="10" xfId="0" applyFont="1" applyBorder="1"/>
    <xf numFmtId="0" fontId="17" fillId="0" borderId="0" xfId="0" applyFont="1" applyAlignment="1">
      <alignment wrapText="1"/>
    </xf>
    <xf numFmtId="0" fontId="8" fillId="0" borderId="24" xfId="0" applyFont="1" applyBorder="1" applyAlignment="1">
      <alignment vertical="top" wrapText="1"/>
    </xf>
    <xf numFmtId="0" fontId="1" fillId="0" borderId="12" xfId="0" applyFont="1" applyBorder="1" applyAlignment="1"/>
    <xf numFmtId="0" fontId="4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/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Border="1"/>
    <xf numFmtId="16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0" fillId="0" borderId="0" xfId="0" applyBorder="1"/>
    <xf numFmtId="0" fontId="31" fillId="0" borderId="1" xfId="0" applyFont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0" xfId="0" applyFont="1"/>
    <xf numFmtId="0" fontId="16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16" fillId="0" borderId="0" xfId="0" applyFont="1"/>
    <xf numFmtId="0" fontId="33" fillId="0" borderId="1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5" fillId="0" borderId="17" xfId="0" applyFont="1" applyFill="1" applyBorder="1" applyAlignment="1">
      <alignment vertical="center"/>
    </xf>
    <xf numFmtId="0" fontId="10" fillId="0" borderId="0" xfId="0" applyFont="1" applyAlignment="1">
      <alignment wrapText="1"/>
    </xf>
    <xf numFmtId="0" fontId="4" fillId="0" borderId="1" xfId="0" applyFont="1" applyBorder="1" applyAlignment="1">
      <alignment horizontal="right" vertical="top"/>
    </xf>
    <xf numFmtId="0" fontId="3" fillId="0" borderId="11" xfId="0" applyFont="1" applyBorder="1" applyAlignment="1">
      <alignment wrapText="1"/>
    </xf>
    <xf numFmtId="0" fontId="19" fillId="0" borderId="1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5" fillId="0" borderId="33" xfId="0" applyFont="1" applyBorder="1" applyAlignment="1">
      <alignment horizontal="right" vertical="top" wrapText="1"/>
    </xf>
    <xf numFmtId="0" fontId="5" fillId="0" borderId="21" xfId="0" applyFont="1" applyBorder="1" applyAlignment="1">
      <alignment horizontal="right" vertical="top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9" fillId="0" borderId="3" xfId="0" applyFont="1" applyBorder="1" applyAlignment="1">
      <alignment vertical="center" wrapText="1"/>
    </xf>
    <xf numFmtId="0" fontId="9" fillId="0" borderId="34" xfId="0" applyFont="1" applyBorder="1" applyAlignment="1">
      <alignment vertical="center" wrapText="1"/>
    </xf>
    <xf numFmtId="0" fontId="13" fillId="0" borderId="0" xfId="0" applyFont="1" applyAlignment="1">
      <alignment horizontal="center"/>
    </xf>
    <xf numFmtId="0" fontId="9" fillId="0" borderId="3" xfId="0" applyFont="1" applyBorder="1" applyAlignment="1">
      <alignment vertical="center"/>
    </xf>
    <xf numFmtId="0" fontId="9" fillId="0" borderId="34" xfId="0" applyFont="1" applyBorder="1" applyAlignment="1">
      <alignment vertical="center"/>
    </xf>
    <xf numFmtId="0" fontId="11" fillId="0" borderId="3" xfId="0" applyFont="1" applyBorder="1" applyAlignment="1">
      <alignment horizontal="justify" vertical="center" wrapText="1"/>
    </xf>
    <xf numFmtId="0" fontId="11" fillId="0" borderId="34" xfId="0" applyFont="1" applyBorder="1" applyAlignment="1">
      <alignment horizontal="justify" vertical="center" wrapText="1"/>
    </xf>
    <xf numFmtId="0" fontId="0" fillId="0" borderId="2" xfId="0" applyBorder="1" applyAlignment="1">
      <alignment vertical="center" wrapText="1"/>
    </xf>
    <xf numFmtId="0" fontId="5" fillId="0" borderId="3" xfId="0" applyFont="1" applyBorder="1" applyAlignment="1">
      <alignment horizontal="center" textRotation="90" wrapText="1"/>
    </xf>
    <xf numFmtId="0" fontId="5" fillId="0" borderId="9" xfId="0" applyFont="1" applyBorder="1" applyAlignment="1">
      <alignment horizontal="center" textRotation="90" wrapText="1"/>
    </xf>
    <xf numFmtId="0" fontId="5" fillId="0" borderId="2" xfId="0" applyFont="1" applyBorder="1" applyAlignment="1">
      <alignment horizontal="center" textRotation="90" wrapText="1"/>
    </xf>
    <xf numFmtId="0" fontId="4" fillId="0" borderId="1" xfId="0" applyFont="1" applyBorder="1" applyAlignment="1">
      <alignment horizontal="center" wrapText="1"/>
    </xf>
    <xf numFmtId="0" fontId="5" fillId="0" borderId="4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textRotation="90" wrapText="1"/>
    </xf>
    <xf numFmtId="0" fontId="5" fillId="0" borderId="9" xfId="0" applyFont="1" applyFill="1" applyBorder="1" applyAlignment="1">
      <alignment horizontal="center" textRotation="90" wrapText="1"/>
    </xf>
    <xf numFmtId="0" fontId="5" fillId="0" borderId="2" xfId="0" applyFont="1" applyFill="1" applyBorder="1" applyAlignment="1">
      <alignment horizontal="center" textRotation="90" wrapText="1"/>
    </xf>
    <xf numFmtId="0" fontId="5" fillId="0" borderId="3" xfId="0" applyFont="1" applyBorder="1" applyAlignment="1">
      <alignment horizontal="center" wrapText="1"/>
    </xf>
    <xf numFmtId="0" fontId="5" fillId="0" borderId="9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19" fillId="0" borderId="1" xfId="0" applyFont="1" applyBorder="1" applyAlignment="1">
      <alignment horizontal="center" textRotation="90"/>
    </xf>
    <xf numFmtId="0" fontId="3" fillId="0" borderId="4" xfId="0" applyFont="1" applyBorder="1" applyAlignment="1">
      <alignment horizontal="left" wrapText="1"/>
    </xf>
    <xf numFmtId="0" fontId="3" fillId="0" borderId="28" xfId="0" applyFont="1" applyBorder="1" applyAlignment="1">
      <alignment horizontal="left" wrapText="1"/>
    </xf>
    <xf numFmtId="0" fontId="3" fillId="0" borderId="10" xfId="0" applyFont="1" applyBorder="1" applyAlignment="1">
      <alignment horizontal="left" wrapText="1"/>
    </xf>
    <xf numFmtId="0" fontId="6" fillId="0" borderId="28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7" xfId="0" applyFont="1" applyBorder="1" applyAlignment="1">
      <alignment horizontal="center" textRotation="90" wrapText="1"/>
    </xf>
    <xf numFmtId="0" fontId="6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 textRotation="90"/>
    </xf>
    <xf numFmtId="0" fontId="0" fillId="0" borderId="2" xfId="0" applyBorder="1" applyAlignment="1"/>
    <xf numFmtId="0" fontId="5" fillId="0" borderId="1" xfId="0" applyFont="1" applyBorder="1" applyAlignment="1">
      <alignment wrapText="1"/>
    </xf>
    <xf numFmtId="0" fontId="6" fillId="0" borderId="1" xfId="0" applyFont="1" applyBorder="1" applyAlignment="1">
      <alignment wrapText="1"/>
    </xf>
    <xf numFmtId="0" fontId="32" fillId="0" borderId="0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textRotation="180"/>
    </xf>
    <xf numFmtId="0" fontId="28" fillId="0" borderId="4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342554</xdr:colOff>
      <xdr:row>62</xdr:row>
      <xdr:rowOff>18699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48154" cy="100580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4" workbookViewId="0">
      <selection activeCell="O18" sqref="O18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view="pageBreakPreview" zoomScale="154" zoomScaleSheetLayoutView="154" workbookViewId="0">
      <selection activeCell="A5" sqref="A5:D5"/>
    </sheetView>
  </sheetViews>
  <sheetFormatPr defaultRowHeight="12.75" x14ac:dyDescent="0.2"/>
  <cols>
    <col min="1" max="1" width="5.5703125" customWidth="1"/>
    <col min="2" max="2" width="25.140625" customWidth="1"/>
    <col min="3" max="3" width="5.5703125" customWidth="1"/>
    <col min="4" max="4" width="50.7109375" customWidth="1"/>
  </cols>
  <sheetData>
    <row r="1" spans="1:4" ht="15.75" x14ac:dyDescent="0.25">
      <c r="A1" s="13"/>
    </row>
    <row r="2" spans="1:4" x14ac:dyDescent="0.2">
      <c r="A2" s="293" t="s">
        <v>179</v>
      </c>
      <c r="B2" s="293"/>
      <c r="C2" s="293"/>
      <c r="D2" s="293"/>
    </row>
    <row r="3" spans="1:4" x14ac:dyDescent="0.2">
      <c r="A3" s="9" t="s">
        <v>180</v>
      </c>
    </row>
    <row r="4" spans="1:4" x14ac:dyDescent="0.2">
      <c r="A4" s="43"/>
    </row>
    <row r="5" spans="1:4" x14ac:dyDescent="0.2">
      <c r="A5" s="296" t="s">
        <v>274</v>
      </c>
      <c r="B5" s="296"/>
      <c r="C5" s="296"/>
      <c r="D5" s="296"/>
    </row>
    <row r="6" spans="1:4" ht="24" customHeight="1" x14ac:dyDescent="0.2">
      <c r="A6" s="297"/>
      <c r="B6" s="297"/>
      <c r="C6" s="297"/>
      <c r="D6" s="297"/>
    </row>
    <row r="7" spans="1:4" x14ac:dyDescent="0.2">
      <c r="A7" s="298" t="s">
        <v>89</v>
      </c>
      <c r="B7" s="298"/>
      <c r="C7" s="298"/>
      <c r="D7" s="298"/>
    </row>
    <row r="8" spans="1:4" ht="13.5" thickBot="1" x14ac:dyDescent="0.25">
      <c r="A8" s="9" t="s">
        <v>90</v>
      </c>
    </row>
    <row r="9" spans="1:4" ht="27" customHeight="1" thickBot="1" x14ac:dyDescent="0.25">
      <c r="A9" s="44" t="s">
        <v>91</v>
      </c>
      <c r="B9" s="45" t="s">
        <v>92</v>
      </c>
      <c r="C9" s="45" t="s">
        <v>93</v>
      </c>
      <c r="D9" s="46" t="s">
        <v>94</v>
      </c>
    </row>
    <row r="10" spans="1:4" ht="27.75" customHeight="1" thickBot="1" x14ac:dyDescent="0.25">
      <c r="A10" s="47" t="s">
        <v>95</v>
      </c>
      <c r="B10" s="48" t="s">
        <v>177</v>
      </c>
      <c r="C10" s="49">
        <v>34</v>
      </c>
      <c r="D10" s="72" t="s">
        <v>140</v>
      </c>
    </row>
    <row r="11" spans="1:4" ht="25.5" customHeight="1" thickBot="1" x14ac:dyDescent="0.25">
      <c r="A11" s="52" t="s">
        <v>96</v>
      </c>
      <c r="B11" s="251" t="s">
        <v>164</v>
      </c>
      <c r="C11" s="56">
        <v>34</v>
      </c>
      <c r="D11" s="72" t="s">
        <v>139</v>
      </c>
    </row>
    <row r="12" spans="1:4" ht="25.5" customHeight="1" thickBot="1" x14ac:dyDescent="0.25">
      <c r="A12" s="52" t="s">
        <v>97</v>
      </c>
      <c r="B12" s="251" t="s">
        <v>257</v>
      </c>
      <c r="C12" s="57">
        <v>34</v>
      </c>
      <c r="D12" s="72" t="s">
        <v>139</v>
      </c>
    </row>
    <row r="13" spans="1:4" ht="13.5" thickBot="1" x14ac:dyDescent="0.25">
      <c r="A13" s="294" t="s">
        <v>98</v>
      </c>
      <c r="B13" s="295"/>
      <c r="C13" s="50">
        <v>102</v>
      </c>
      <c r="D13" s="51"/>
    </row>
    <row r="14" spans="1:4" x14ac:dyDescent="0.2">
      <c r="A14" s="9"/>
    </row>
    <row r="15" spans="1:4" x14ac:dyDescent="0.2">
      <c r="A15" s="293" t="s">
        <v>99</v>
      </c>
      <c r="B15" s="293"/>
      <c r="C15" s="293"/>
      <c r="D15" s="293"/>
    </row>
    <row r="16" spans="1:4" ht="13.5" thickBot="1" x14ac:dyDescent="0.25">
      <c r="A16" s="9"/>
    </row>
    <row r="17" spans="1:4" ht="46.5" customHeight="1" thickBot="1" x14ac:dyDescent="0.25">
      <c r="A17" s="47" t="s">
        <v>91</v>
      </c>
      <c r="B17" s="45" t="s">
        <v>92</v>
      </c>
      <c r="C17" s="45" t="s">
        <v>93</v>
      </c>
      <c r="D17" s="46" t="s">
        <v>94</v>
      </c>
    </row>
    <row r="18" spans="1:4" ht="45.75" customHeight="1" thickBot="1" x14ac:dyDescent="0.25">
      <c r="A18" s="52" t="s">
        <v>95</v>
      </c>
      <c r="B18" s="251" t="s">
        <v>193</v>
      </c>
      <c r="C18" s="55">
        <v>42</v>
      </c>
      <c r="D18" s="72" t="s">
        <v>139</v>
      </c>
    </row>
    <row r="19" spans="1:4" ht="13.5" thickBot="1" x14ac:dyDescent="0.25">
      <c r="A19" s="294" t="s">
        <v>98</v>
      </c>
      <c r="B19" s="295"/>
      <c r="C19" s="50">
        <v>42</v>
      </c>
      <c r="D19" s="51"/>
    </row>
    <row r="20" spans="1:4" x14ac:dyDescent="0.2">
      <c r="A20" s="42"/>
    </row>
    <row r="21" spans="1:4" x14ac:dyDescent="0.2">
      <c r="A21" s="53"/>
    </row>
    <row r="22" spans="1:4" x14ac:dyDescent="0.2">
      <c r="A22" s="54" t="s">
        <v>100</v>
      </c>
    </row>
  </sheetData>
  <mergeCells count="7">
    <mergeCell ref="A2:D2"/>
    <mergeCell ref="A13:B13"/>
    <mergeCell ref="A19:B19"/>
    <mergeCell ref="A5:D5"/>
    <mergeCell ref="A6:D6"/>
    <mergeCell ref="A7:D7"/>
    <mergeCell ref="A15:D15"/>
  </mergeCells>
  <phoneticPr fontId="2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view="pageBreakPreview" workbookViewId="0">
      <selection activeCell="N19" sqref="N19"/>
    </sheetView>
  </sheetViews>
  <sheetFormatPr defaultRowHeight="12.75" x14ac:dyDescent="0.2"/>
  <cols>
    <col min="1" max="1" width="9.7109375" customWidth="1"/>
    <col min="2" max="2" width="22.5703125" customWidth="1"/>
    <col min="3" max="3" width="14.5703125" customWidth="1"/>
    <col min="4" max="4" width="19.5703125" customWidth="1"/>
    <col min="5" max="5" width="18.85546875" customWidth="1"/>
    <col min="6" max="6" width="14.5703125" customWidth="1"/>
    <col min="7" max="7" width="11.42578125" customWidth="1"/>
    <col min="8" max="8" width="9.5703125" customWidth="1"/>
  </cols>
  <sheetData>
    <row r="1" spans="1:8" ht="18.75" x14ac:dyDescent="0.3">
      <c r="A1" s="14"/>
      <c r="B1" s="301" t="s">
        <v>60</v>
      </c>
      <c r="C1" s="301"/>
      <c r="D1" s="301"/>
      <c r="E1" s="301"/>
      <c r="F1" s="301"/>
      <c r="G1" s="301"/>
      <c r="H1" s="15"/>
    </row>
    <row r="2" spans="1:8" x14ac:dyDescent="0.2">
      <c r="A2" s="14"/>
      <c r="B2" s="14"/>
      <c r="C2" s="14"/>
      <c r="D2" s="14"/>
      <c r="E2" s="14"/>
      <c r="F2" s="14"/>
      <c r="G2" s="14"/>
      <c r="H2" s="14"/>
    </row>
    <row r="3" spans="1:8" ht="31.5" customHeight="1" x14ac:dyDescent="0.2">
      <c r="A3" s="302" t="s">
        <v>61</v>
      </c>
      <c r="B3" s="304" t="s">
        <v>62</v>
      </c>
      <c r="C3" s="299" t="s">
        <v>23</v>
      </c>
      <c r="D3" s="299" t="s">
        <v>24</v>
      </c>
      <c r="E3" s="299" t="s">
        <v>63</v>
      </c>
      <c r="F3" s="299" t="s">
        <v>48</v>
      </c>
      <c r="G3" s="299" t="s">
        <v>64</v>
      </c>
      <c r="H3" s="299" t="s">
        <v>65</v>
      </c>
    </row>
    <row r="4" spans="1:8" x14ac:dyDescent="0.2">
      <c r="A4" s="303"/>
      <c r="B4" s="305"/>
      <c r="C4" s="300"/>
      <c r="D4" s="306"/>
      <c r="E4" s="300"/>
      <c r="F4" s="300"/>
      <c r="G4" s="300"/>
      <c r="H4" s="300"/>
    </row>
    <row r="5" spans="1:8" ht="15.75" x14ac:dyDescent="0.2">
      <c r="A5" s="16" t="s">
        <v>66</v>
      </c>
      <c r="B5" s="17">
        <v>33</v>
      </c>
      <c r="C5" s="17">
        <v>7</v>
      </c>
      <c r="D5" s="17">
        <v>0</v>
      </c>
      <c r="E5" s="17">
        <v>1</v>
      </c>
      <c r="F5" s="17">
        <v>0</v>
      </c>
      <c r="G5" s="17">
        <v>11</v>
      </c>
      <c r="H5" s="17">
        <f>SUM(B5:G5)</f>
        <v>52</v>
      </c>
    </row>
    <row r="6" spans="1:8" ht="15.75" x14ac:dyDescent="0.2">
      <c r="A6" s="16" t="s">
        <v>67</v>
      </c>
      <c r="B6" s="17">
        <v>27</v>
      </c>
      <c r="C6" s="17">
        <v>5</v>
      </c>
      <c r="D6" s="17">
        <v>8</v>
      </c>
      <c r="E6" s="17">
        <v>1</v>
      </c>
      <c r="F6" s="17">
        <v>0</v>
      </c>
      <c r="G6" s="17">
        <v>11</v>
      </c>
      <c r="H6" s="17">
        <v>52</v>
      </c>
    </row>
    <row r="7" spans="1:8" ht="15.75" x14ac:dyDescent="0.2">
      <c r="A7" s="16" t="s">
        <v>68</v>
      </c>
      <c r="B7" s="17">
        <v>18</v>
      </c>
      <c r="C7" s="17">
        <v>3</v>
      </c>
      <c r="D7" s="17">
        <v>16</v>
      </c>
      <c r="E7" s="17">
        <v>2</v>
      </c>
      <c r="F7" s="17">
        <v>2</v>
      </c>
      <c r="G7" s="17">
        <v>2</v>
      </c>
      <c r="H7" s="17">
        <v>43</v>
      </c>
    </row>
    <row r="8" spans="1:8" ht="15.75" x14ac:dyDescent="0.2">
      <c r="A8" s="18" t="s">
        <v>46</v>
      </c>
      <c r="B8" s="19">
        <f t="shared" ref="B8:H8" si="0">SUM(B5:B7)</f>
        <v>78</v>
      </c>
      <c r="C8" s="19">
        <f t="shared" si="0"/>
        <v>15</v>
      </c>
      <c r="D8" s="19">
        <v>16</v>
      </c>
      <c r="E8" s="19">
        <v>1</v>
      </c>
      <c r="F8" s="19">
        <f t="shared" si="0"/>
        <v>2</v>
      </c>
      <c r="G8" s="19">
        <v>2</v>
      </c>
      <c r="H8" s="19">
        <f t="shared" si="0"/>
        <v>147</v>
      </c>
    </row>
  </sheetData>
  <mergeCells count="9">
    <mergeCell ref="H3:H4"/>
    <mergeCell ref="B1:G1"/>
    <mergeCell ref="A3:A4"/>
    <mergeCell ref="B3:B4"/>
    <mergeCell ref="C3:C4"/>
    <mergeCell ref="E3:E4"/>
    <mergeCell ref="F3:F4"/>
    <mergeCell ref="G3:G4"/>
    <mergeCell ref="D3:D4"/>
  </mergeCells>
  <phoneticPr fontId="2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7"/>
  <sheetViews>
    <sheetView view="pageBreakPreview" topLeftCell="A42" zoomScale="106" zoomScaleNormal="110" zoomScaleSheetLayoutView="106" workbookViewId="0">
      <selection activeCell="F59" sqref="F59"/>
    </sheetView>
  </sheetViews>
  <sheetFormatPr defaultRowHeight="12.75" x14ac:dyDescent="0.2"/>
  <cols>
    <col min="1" max="1" width="9.7109375" style="23" customWidth="1"/>
    <col min="2" max="2" width="35.140625" style="23" customWidth="1"/>
    <col min="3" max="4" width="3.42578125" style="101" customWidth="1"/>
    <col min="5" max="5" width="5" style="101" customWidth="1"/>
    <col min="6" max="6" width="10.5703125" style="23" customWidth="1"/>
    <col min="7" max="7" width="6.42578125" style="23" customWidth="1"/>
    <col min="8" max="8" width="6.140625" style="23" customWidth="1"/>
    <col min="9" max="9" width="4.85546875" style="23" customWidth="1"/>
    <col min="10" max="10" width="5.42578125" style="23" customWidth="1"/>
    <col min="11" max="16" width="6" style="23" customWidth="1"/>
    <col min="17" max="17" width="6.42578125" customWidth="1"/>
    <col min="18" max="19" width="3.7109375" customWidth="1"/>
    <col min="20" max="20" width="4.85546875" style="109" customWidth="1"/>
  </cols>
  <sheetData>
    <row r="1" spans="1:23" ht="15.75" customHeight="1" x14ac:dyDescent="0.2">
      <c r="B1" s="252" t="s">
        <v>258</v>
      </c>
      <c r="C1" s="252"/>
      <c r="D1" s="252"/>
      <c r="E1" s="252"/>
      <c r="F1" s="252"/>
      <c r="G1" s="252"/>
      <c r="H1" s="252"/>
      <c r="I1" s="252"/>
      <c r="W1" s="210"/>
    </row>
    <row r="2" spans="1:23" s="2" customFormat="1" ht="48.75" customHeight="1" x14ac:dyDescent="0.2">
      <c r="A2" s="307" t="s">
        <v>11</v>
      </c>
      <c r="B2" s="318" t="s">
        <v>10</v>
      </c>
      <c r="C2" s="314" t="s">
        <v>9</v>
      </c>
      <c r="D2" s="314"/>
      <c r="E2" s="314"/>
      <c r="F2" s="311" t="s">
        <v>8</v>
      </c>
      <c r="G2" s="325"/>
      <c r="H2" s="325"/>
      <c r="I2" s="325"/>
      <c r="J2" s="326"/>
      <c r="K2" s="332" t="s">
        <v>17</v>
      </c>
      <c r="L2" s="333"/>
      <c r="M2" s="333"/>
      <c r="N2" s="333"/>
      <c r="O2" s="333"/>
      <c r="P2" s="333"/>
      <c r="T2" s="110"/>
      <c r="W2" s="307" t="s">
        <v>85</v>
      </c>
    </row>
    <row r="3" spans="1:23" s="2" customFormat="1" ht="11.25" customHeight="1" x14ac:dyDescent="0.2">
      <c r="A3" s="308"/>
      <c r="B3" s="319"/>
      <c r="C3" s="315" t="s">
        <v>86</v>
      </c>
      <c r="D3" s="315" t="s">
        <v>87</v>
      </c>
      <c r="E3" s="315" t="s">
        <v>88</v>
      </c>
      <c r="F3" s="307" t="s">
        <v>7</v>
      </c>
      <c r="G3" s="307" t="s">
        <v>6</v>
      </c>
      <c r="H3" s="311" t="s">
        <v>4</v>
      </c>
      <c r="I3" s="312"/>
      <c r="J3" s="313"/>
      <c r="K3" s="329" t="s">
        <v>0</v>
      </c>
      <c r="L3" s="329"/>
      <c r="M3" s="329" t="s">
        <v>1</v>
      </c>
      <c r="N3" s="329"/>
      <c r="O3" s="329" t="s">
        <v>2</v>
      </c>
      <c r="P3" s="329"/>
      <c r="T3" s="110"/>
      <c r="W3" s="308"/>
    </row>
    <row r="4" spans="1:23" s="2" customFormat="1" ht="22.15" customHeight="1" x14ac:dyDescent="0.2">
      <c r="A4" s="308"/>
      <c r="B4" s="319"/>
      <c r="C4" s="316"/>
      <c r="D4" s="316"/>
      <c r="E4" s="316"/>
      <c r="F4" s="308"/>
      <c r="G4" s="308"/>
      <c r="H4" s="330" t="s">
        <v>5</v>
      </c>
      <c r="I4" s="327" t="s">
        <v>3</v>
      </c>
      <c r="J4" s="327"/>
      <c r="K4" s="21" t="s">
        <v>73</v>
      </c>
      <c r="L4" s="21" t="s">
        <v>74</v>
      </c>
      <c r="M4" s="21" t="s">
        <v>75</v>
      </c>
      <c r="N4" s="21" t="s">
        <v>76</v>
      </c>
      <c r="O4" s="21" t="s">
        <v>77</v>
      </c>
      <c r="P4" s="21" t="s">
        <v>78</v>
      </c>
      <c r="T4" s="110"/>
      <c r="W4" s="308"/>
    </row>
    <row r="5" spans="1:23" s="2" customFormat="1" ht="67.5" x14ac:dyDescent="0.2">
      <c r="A5" s="309"/>
      <c r="B5" s="320"/>
      <c r="C5" s="317"/>
      <c r="D5" s="317"/>
      <c r="E5" s="317"/>
      <c r="F5" s="309"/>
      <c r="G5" s="309"/>
      <c r="H5" s="331"/>
      <c r="I5" s="24" t="s">
        <v>13</v>
      </c>
      <c r="J5" s="24" t="s">
        <v>12</v>
      </c>
      <c r="K5" s="257">
        <v>17</v>
      </c>
      <c r="L5" s="258">
        <v>23</v>
      </c>
      <c r="M5" s="258">
        <v>17</v>
      </c>
      <c r="N5" s="258">
        <v>22</v>
      </c>
      <c r="O5" s="258">
        <v>17</v>
      </c>
      <c r="P5" s="258">
        <v>23</v>
      </c>
      <c r="Q5" s="2">
        <f>SUM(K5:P5)</f>
        <v>119</v>
      </c>
      <c r="T5" s="110"/>
      <c r="W5" s="328"/>
    </row>
    <row r="6" spans="1:23" s="4" customFormat="1" ht="11.25" customHeight="1" thickBot="1" x14ac:dyDescent="0.25">
      <c r="A6" s="3">
        <v>1</v>
      </c>
      <c r="B6" s="3">
        <v>2</v>
      </c>
      <c r="C6" s="194">
        <v>3</v>
      </c>
      <c r="D6" s="194">
        <v>4</v>
      </c>
      <c r="E6" s="194">
        <v>5</v>
      </c>
      <c r="F6" s="31">
        <v>7</v>
      </c>
      <c r="G6" s="31">
        <v>8</v>
      </c>
      <c r="H6" s="31">
        <v>10</v>
      </c>
      <c r="I6" s="31">
        <v>11</v>
      </c>
      <c r="J6" s="31">
        <v>12</v>
      </c>
      <c r="K6" s="31">
        <v>13</v>
      </c>
      <c r="L6" s="31">
        <v>14</v>
      </c>
      <c r="M6" s="31">
        <v>15</v>
      </c>
      <c r="N6" s="31">
        <v>16</v>
      </c>
      <c r="O6" s="31">
        <v>17</v>
      </c>
      <c r="P6" s="32">
        <v>18</v>
      </c>
      <c r="T6" s="110"/>
      <c r="W6" s="74">
        <v>6</v>
      </c>
    </row>
    <row r="7" spans="1:23" s="8" customFormat="1" ht="12" thickBot="1" x14ac:dyDescent="0.25">
      <c r="A7" s="5" t="s">
        <v>26</v>
      </c>
      <c r="B7" s="22" t="s">
        <v>55</v>
      </c>
      <c r="C7" s="209">
        <f>C8+C16</f>
        <v>2</v>
      </c>
      <c r="D7" s="209">
        <f>D8+D16</f>
        <v>0</v>
      </c>
      <c r="E7" s="209">
        <f>SUM(E8+E16+E24)</f>
        <v>4</v>
      </c>
      <c r="F7" s="30">
        <v>3073</v>
      </c>
      <c r="G7" s="30">
        <v>1021</v>
      </c>
      <c r="H7" s="30">
        <v>2052</v>
      </c>
      <c r="I7" s="30">
        <f t="shared" ref="I7:P7" si="0">SUM(I8+I16+I24)</f>
        <v>437</v>
      </c>
      <c r="J7" s="30">
        <f t="shared" si="0"/>
        <v>0</v>
      </c>
      <c r="K7" s="30">
        <f t="shared" si="0"/>
        <v>391</v>
      </c>
      <c r="L7" s="30">
        <f t="shared" si="0"/>
        <v>545</v>
      </c>
      <c r="M7" s="30">
        <f t="shared" si="0"/>
        <v>366</v>
      </c>
      <c r="N7" s="30">
        <f t="shared" si="0"/>
        <v>350</v>
      </c>
      <c r="O7" s="30">
        <f t="shared" si="0"/>
        <v>302</v>
      </c>
      <c r="P7" s="30">
        <f t="shared" si="0"/>
        <v>98</v>
      </c>
      <c r="Q7" s="8">
        <f>SUM(K7:P7)</f>
        <v>2052</v>
      </c>
      <c r="T7" s="111"/>
      <c r="W7" s="211" t="s">
        <v>137</v>
      </c>
    </row>
    <row r="8" spans="1:23" s="8" customFormat="1" ht="12" thickBot="1" x14ac:dyDescent="0.25">
      <c r="A8" s="7"/>
      <c r="B8" s="25" t="s">
        <v>126</v>
      </c>
      <c r="C8" s="197">
        <v>2</v>
      </c>
      <c r="D8" s="197">
        <v>0</v>
      </c>
      <c r="E8" s="197">
        <v>4</v>
      </c>
      <c r="F8" s="33">
        <f t="shared" ref="F8:P8" si="1">SUM(F9:F15)</f>
        <v>1728</v>
      </c>
      <c r="G8" s="33">
        <f t="shared" si="1"/>
        <v>573</v>
      </c>
      <c r="H8" s="33">
        <f t="shared" si="1"/>
        <v>1155</v>
      </c>
      <c r="I8" s="33">
        <f t="shared" si="1"/>
        <v>342</v>
      </c>
      <c r="J8" s="33">
        <f t="shared" si="1"/>
        <v>0</v>
      </c>
      <c r="K8" s="33">
        <f t="shared" si="1"/>
        <v>238</v>
      </c>
      <c r="L8" s="33">
        <f t="shared" si="1"/>
        <v>297</v>
      </c>
      <c r="M8" s="33">
        <f t="shared" si="1"/>
        <v>230</v>
      </c>
      <c r="N8" s="78">
        <f t="shared" si="1"/>
        <v>194</v>
      </c>
      <c r="O8" s="33">
        <f t="shared" si="1"/>
        <v>166</v>
      </c>
      <c r="P8" s="33">
        <f t="shared" si="1"/>
        <v>30</v>
      </c>
      <c r="T8" s="111"/>
      <c r="W8" s="211"/>
    </row>
    <row r="9" spans="1:23" s="117" customFormat="1" ht="12" customHeight="1" x14ac:dyDescent="0.2">
      <c r="A9" s="113" t="s">
        <v>119</v>
      </c>
      <c r="B9" s="114" t="s">
        <v>147</v>
      </c>
      <c r="C9" s="198">
        <v>5</v>
      </c>
      <c r="D9" s="199"/>
      <c r="E9" s="199"/>
      <c r="F9" s="20">
        <v>150</v>
      </c>
      <c r="G9" s="82">
        <v>50</v>
      </c>
      <c r="H9" s="12">
        <v>100</v>
      </c>
      <c r="I9" s="12"/>
      <c r="J9" s="12"/>
      <c r="K9" s="115">
        <v>17</v>
      </c>
      <c r="L9" s="116">
        <v>23</v>
      </c>
      <c r="M9" s="115">
        <v>17</v>
      </c>
      <c r="N9" s="116">
        <v>13</v>
      </c>
      <c r="O9" s="115">
        <v>30</v>
      </c>
      <c r="P9" s="116">
        <v>0</v>
      </c>
      <c r="T9" s="118"/>
      <c r="W9" s="212" t="s">
        <v>57</v>
      </c>
    </row>
    <row r="10" spans="1:23" s="117" customFormat="1" ht="12" customHeight="1" x14ac:dyDescent="0.2">
      <c r="A10" s="119" t="s">
        <v>120</v>
      </c>
      <c r="B10" s="120" t="s">
        <v>144</v>
      </c>
      <c r="C10" s="198"/>
      <c r="D10" s="199"/>
      <c r="E10" s="199">
        <v>5</v>
      </c>
      <c r="F10" s="20">
        <v>277</v>
      </c>
      <c r="G10" s="84">
        <v>92</v>
      </c>
      <c r="H10" s="12">
        <v>185</v>
      </c>
      <c r="I10" s="1"/>
      <c r="J10" s="1"/>
      <c r="K10" s="121">
        <v>17</v>
      </c>
      <c r="L10" s="122">
        <v>23</v>
      </c>
      <c r="M10" s="121">
        <v>34</v>
      </c>
      <c r="N10" s="122">
        <v>26</v>
      </c>
      <c r="O10" s="121">
        <v>85</v>
      </c>
      <c r="P10" s="122">
        <v>0</v>
      </c>
      <c r="T10" s="118"/>
      <c r="W10" s="212" t="s">
        <v>57</v>
      </c>
    </row>
    <row r="11" spans="1:23" s="117" customFormat="1" ht="12" customHeight="1" x14ac:dyDescent="0.2">
      <c r="A11" s="119" t="s">
        <v>121</v>
      </c>
      <c r="B11" s="120" t="s">
        <v>14</v>
      </c>
      <c r="C11" s="198"/>
      <c r="D11" s="199"/>
      <c r="E11" s="199">
        <v>4</v>
      </c>
      <c r="F11" s="20">
        <v>256</v>
      </c>
      <c r="G11" s="84">
        <v>85</v>
      </c>
      <c r="H11" s="12">
        <v>171</v>
      </c>
      <c r="I11" s="82"/>
      <c r="J11" s="1"/>
      <c r="K11" s="121">
        <v>51</v>
      </c>
      <c r="L11" s="122">
        <v>46</v>
      </c>
      <c r="M11" s="121">
        <v>34</v>
      </c>
      <c r="N11" s="122">
        <v>40</v>
      </c>
      <c r="O11" s="121">
        <v>0</v>
      </c>
      <c r="P11" s="122">
        <v>0</v>
      </c>
      <c r="T11" s="118"/>
      <c r="W11" s="212" t="s">
        <v>58</v>
      </c>
    </row>
    <row r="12" spans="1:23" s="117" customFormat="1" ht="12" customHeight="1" x14ac:dyDescent="0.2">
      <c r="A12" s="123" t="s">
        <v>122</v>
      </c>
      <c r="B12" s="119" t="s">
        <v>15</v>
      </c>
      <c r="C12" s="198"/>
      <c r="D12" s="199"/>
      <c r="E12" s="199">
        <v>4</v>
      </c>
      <c r="F12" s="20">
        <v>256</v>
      </c>
      <c r="G12" s="84">
        <v>85</v>
      </c>
      <c r="H12" s="12">
        <v>171</v>
      </c>
      <c r="I12" s="82">
        <v>171</v>
      </c>
      <c r="J12" s="1"/>
      <c r="K12" s="121">
        <v>34</v>
      </c>
      <c r="L12" s="122">
        <v>52</v>
      </c>
      <c r="M12" s="121">
        <v>43</v>
      </c>
      <c r="N12" s="122">
        <v>42</v>
      </c>
      <c r="O12" s="121">
        <v>0</v>
      </c>
      <c r="P12" s="122">
        <v>0</v>
      </c>
      <c r="T12" s="118"/>
      <c r="W12" s="212" t="s">
        <v>151</v>
      </c>
    </row>
    <row r="13" spans="1:23" s="117" customFormat="1" ht="12" customHeight="1" x14ac:dyDescent="0.2">
      <c r="A13" s="119" t="s">
        <v>123</v>
      </c>
      <c r="B13" s="120" t="s">
        <v>18</v>
      </c>
      <c r="C13" s="198"/>
      <c r="D13" s="199"/>
      <c r="E13" s="199">
        <v>4</v>
      </c>
      <c r="F13" s="20">
        <v>256</v>
      </c>
      <c r="G13" s="84">
        <v>85</v>
      </c>
      <c r="H13" s="12">
        <v>171</v>
      </c>
      <c r="I13" s="82">
        <v>171</v>
      </c>
      <c r="J13" s="1"/>
      <c r="K13" s="121">
        <v>51</v>
      </c>
      <c r="L13" s="122">
        <v>69</v>
      </c>
      <c r="M13" s="121">
        <v>34</v>
      </c>
      <c r="N13" s="122">
        <v>17</v>
      </c>
      <c r="O13" s="289">
        <v>0</v>
      </c>
      <c r="P13" s="289">
        <v>0</v>
      </c>
      <c r="T13" s="118"/>
      <c r="W13" s="212" t="s">
        <v>58</v>
      </c>
    </row>
    <row r="14" spans="1:23" s="117" customFormat="1" ht="12" customHeight="1" x14ac:dyDescent="0.2">
      <c r="A14" s="119" t="s">
        <v>124</v>
      </c>
      <c r="B14" s="120" t="s">
        <v>153</v>
      </c>
      <c r="C14" s="198"/>
      <c r="D14" s="199"/>
      <c r="E14" s="199">
        <v>2</v>
      </c>
      <c r="F14" s="20">
        <v>106</v>
      </c>
      <c r="G14" s="84">
        <v>34</v>
      </c>
      <c r="H14" s="12">
        <v>72</v>
      </c>
      <c r="I14" s="82"/>
      <c r="J14" s="1"/>
      <c r="K14" s="121">
        <v>34</v>
      </c>
      <c r="L14" s="122">
        <v>38</v>
      </c>
      <c r="M14" s="121">
        <v>0</v>
      </c>
      <c r="N14" s="122">
        <v>0</v>
      </c>
      <c r="O14" s="124">
        <v>0</v>
      </c>
      <c r="P14" s="124">
        <v>0</v>
      </c>
      <c r="T14" s="118"/>
      <c r="W14" s="213" t="s">
        <v>81</v>
      </c>
    </row>
    <row r="15" spans="1:23" s="117" customFormat="1" ht="12" customHeight="1" thickBot="1" x14ac:dyDescent="0.25">
      <c r="A15" s="113" t="s">
        <v>125</v>
      </c>
      <c r="B15" s="114" t="s">
        <v>152</v>
      </c>
      <c r="C15" s="200">
        <v>6</v>
      </c>
      <c r="D15" s="201"/>
      <c r="E15" s="201"/>
      <c r="F15" s="20">
        <v>427</v>
      </c>
      <c r="G15" s="84">
        <v>142</v>
      </c>
      <c r="H15" s="12">
        <v>285</v>
      </c>
      <c r="I15" s="75"/>
      <c r="J15" s="75"/>
      <c r="K15" s="121">
        <v>34</v>
      </c>
      <c r="L15" s="122">
        <v>46</v>
      </c>
      <c r="M15" s="125">
        <v>68</v>
      </c>
      <c r="N15" s="126">
        <v>56</v>
      </c>
      <c r="O15" s="127">
        <v>51</v>
      </c>
      <c r="P15" s="127">
        <v>30</v>
      </c>
      <c r="T15" s="118"/>
      <c r="W15" s="212" t="s">
        <v>58</v>
      </c>
    </row>
    <row r="16" spans="1:23" s="8" customFormat="1" ht="21" customHeight="1" thickBot="1" x14ac:dyDescent="0.25">
      <c r="A16" s="76"/>
      <c r="B16" s="77" t="s">
        <v>130</v>
      </c>
      <c r="C16" s="202"/>
      <c r="D16" s="202"/>
      <c r="E16" s="202"/>
      <c r="F16" s="35">
        <f t="shared" ref="F16:L16" si="2">SUM(F17:F23)</f>
        <v>1294</v>
      </c>
      <c r="G16" s="35">
        <f t="shared" si="2"/>
        <v>431</v>
      </c>
      <c r="H16" s="35">
        <f t="shared" si="2"/>
        <v>863</v>
      </c>
      <c r="I16" s="35">
        <f t="shared" si="2"/>
        <v>95</v>
      </c>
      <c r="J16" s="35">
        <f t="shared" si="2"/>
        <v>0</v>
      </c>
      <c r="K16" s="35">
        <f t="shared" si="2"/>
        <v>153</v>
      </c>
      <c r="L16" s="35">
        <f t="shared" si="2"/>
        <v>248</v>
      </c>
      <c r="M16" s="35">
        <f t="shared" ref="M16:P16" si="3">SUM(M17:M23)</f>
        <v>136</v>
      </c>
      <c r="N16" s="35">
        <f t="shared" si="3"/>
        <v>156</v>
      </c>
      <c r="O16" s="35">
        <f t="shared" si="3"/>
        <v>102</v>
      </c>
      <c r="P16" s="35">
        <f t="shared" si="3"/>
        <v>68</v>
      </c>
      <c r="T16" s="111"/>
      <c r="W16" s="211" t="s">
        <v>148</v>
      </c>
    </row>
    <row r="17" spans="1:23" s="131" customFormat="1" ht="12.6" customHeight="1" x14ac:dyDescent="0.2">
      <c r="A17" s="128" t="s">
        <v>127</v>
      </c>
      <c r="B17" s="87" t="s">
        <v>149</v>
      </c>
      <c r="C17" s="180"/>
      <c r="D17" s="203"/>
      <c r="E17" s="203">
        <v>4</v>
      </c>
      <c r="F17" s="12">
        <v>171</v>
      </c>
      <c r="G17" s="82">
        <v>57</v>
      </c>
      <c r="H17" s="12">
        <v>114</v>
      </c>
      <c r="I17" s="82">
        <v>12</v>
      </c>
      <c r="J17" s="12"/>
      <c r="K17" s="129">
        <v>17</v>
      </c>
      <c r="L17" s="130">
        <v>33</v>
      </c>
      <c r="M17" s="129">
        <v>34</v>
      </c>
      <c r="N17" s="130">
        <v>30</v>
      </c>
      <c r="O17" s="129">
        <v>0</v>
      </c>
      <c r="P17" s="130">
        <v>0</v>
      </c>
      <c r="T17" s="118"/>
      <c r="W17" s="212" t="s">
        <v>58</v>
      </c>
    </row>
    <row r="18" spans="1:23" s="131" customFormat="1" ht="12.6" customHeight="1" x14ac:dyDescent="0.2">
      <c r="A18" s="106" t="s">
        <v>128</v>
      </c>
      <c r="B18" s="79" t="s">
        <v>16</v>
      </c>
      <c r="C18" s="180"/>
      <c r="D18" s="203"/>
      <c r="E18" s="203">
        <v>6</v>
      </c>
      <c r="F18" s="12">
        <v>256</v>
      </c>
      <c r="G18" s="84">
        <v>85</v>
      </c>
      <c r="H18" s="12">
        <v>171</v>
      </c>
      <c r="I18" s="84"/>
      <c r="J18" s="12"/>
      <c r="K18" s="132">
        <v>17</v>
      </c>
      <c r="L18" s="133">
        <v>23</v>
      </c>
      <c r="M18" s="132">
        <v>34</v>
      </c>
      <c r="N18" s="133">
        <v>39</v>
      </c>
      <c r="O18" s="132">
        <v>34</v>
      </c>
      <c r="P18" s="133">
        <v>24</v>
      </c>
      <c r="T18" s="118"/>
      <c r="W18" s="212" t="s">
        <v>58</v>
      </c>
    </row>
    <row r="19" spans="1:23" s="131" customFormat="1" ht="12.6" customHeight="1" x14ac:dyDescent="0.2">
      <c r="A19" s="81" t="s">
        <v>129</v>
      </c>
      <c r="B19" s="80" t="s">
        <v>150</v>
      </c>
      <c r="C19" s="145"/>
      <c r="D19" s="203"/>
      <c r="E19" s="203">
        <v>2</v>
      </c>
      <c r="F19" s="12">
        <v>114</v>
      </c>
      <c r="G19" s="84">
        <v>38</v>
      </c>
      <c r="H19" s="12">
        <v>76</v>
      </c>
      <c r="I19" s="84"/>
      <c r="J19" s="1"/>
      <c r="K19" s="132">
        <v>17</v>
      </c>
      <c r="L19" s="133">
        <v>59</v>
      </c>
      <c r="M19" s="132">
        <v>0</v>
      </c>
      <c r="N19" s="133">
        <v>0</v>
      </c>
      <c r="O19" s="132">
        <v>0</v>
      </c>
      <c r="P19" s="133">
        <v>0</v>
      </c>
      <c r="T19" s="118"/>
      <c r="W19" s="212" t="s">
        <v>151</v>
      </c>
    </row>
    <row r="20" spans="1:23" s="131" customFormat="1" ht="12.6" customHeight="1" x14ac:dyDescent="0.2">
      <c r="A20" s="81" t="s">
        <v>131</v>
      </c>
      <c r="B20" s="80" t="s">
        <v>156</v>
      </c>
      <c r="C20" s="145"/>
      <c r="D20" s="145"/>
      <c r="E20" s="145">
        <v>2</v>
      </c>
      <c r="F20" s="12">
        <v>108</v>
      </c>
      <c r="G20" s="84">
        <v>36</v>
      </c>
      <c r="H20" s="12">
        <v>72</v>
      </c>
      <c r="I20" s="84"/>
      <c r="J20" s="1"/>
      <c r="K20" s="132">
        <v>34</v>
      </c>
      <c r="L20" s="133">
        <v>38</v>
      </c>
      <c r="M20" s="132">
        <v>0</v>
      </c>
      <c r="N20" s="133">
        <v>0</v>
      </c>
      <c r="O20" s="132">
        <v>0</v>
      </c>
      <c r="P20" s="133">
        <v>0</v>
      </c>
      <c r="T20" s="118"/>
      <c r="W20" s="214"/>
    </row>
    <row r="21" spans="1:23" s="131" customFormat="1" ht="12.6" customHeight="1" x14ac:dyDescent="0.2">
      <c r="A21" s="81" t="s">
        <v>145</v>
      </c>
      <c r="B21" s="80" t="s">
        <v>157</v>
      </c>
      <c r="C21" s="145"/>
      <c r="D21" s="145"/>
      <c r="E21" s="145">
        <v>2</v>
      </c>
      <c r="F21" s="12">
        <v>84</v>
      </c>
      <c r="G21" s="84">
        <v>28</v>
      </c>
      <c r="H21" s="12">
        <v>56</v>
      </c>
      <c r="I21" s="84"/>
      <c r="J21" s="1"/>
      <c r="K21" s="132">
        <v>17</v>
      </c>
      <c r="L21" s="133">
        <v>39</v>
      </c>
      <c r="M21" s="132">
        <v>0</v>
      </c>
      <c r="N21" s="133">
        <v>0</v>
      </c>
      <c r="O21" s="132">
        <v>0</v>
      </c>
      <c r="P21" s="133">
        <v>0</v>
      </c>
      <c r="T21" s="118"/>
      <c r="W21" s="214"/>
    </row>
    <row r="22" spans="1:23" s="131" customFormat="1" ht="12.6" customHeight="1" x14ac:dyDescent="0.2">
      <c r="A22" s="134" t="s">
        <v>146</v>
      </c>
      <c r="B22" s="81" t="s">
        <v>158</v>
      </c>
      <c r="C22" s="145"/>
      <c r="D22" s="145"/>
      <c r="E22" s="145">
        <v>4</v>
      </c>
      <c r="F22" s="12">
        <v>162</v>
      </c>
      <c r="G22" s="84">
        <v>54</v>
      </c>
      <c r="H22" s="12">
        <v>108</v>
      </c>
      <c r="I22" s="84">
        <v>73</v>
      </c>
      <c r="J22" s="73"/>
      <c r="K22" s="132">
        <v>17</v>
      </c>
      <c r="L22" s="133">
        <v>18</v>
      </c>
      <c r="M22" s="132">
        <v>34</v>
      </c>
      <c r="N22" s="133">
        <v>39</v>
      </c>
      <c r="O22" s="132">
        <v>0</v>
      </c>
      <c r="P22" s="133">
        <v>0</v>
      </c>
      <c r="T22" s="118"/>
      <c r="W22" s="214" t="s">
        <v>58</v>
      </c>
    </row>
    <row r="23" spans="1:23" s="131" customFormat="1" ht="12.6" customHeight="1" thickBot="1" x14ac:dyDescent="0.25">
      <c r="A23" s="135" t="s">
        <v>159</v>
      </c>
      <c r="B23" s="137" t="s">
        <v>160</v>
      </c>
      <c r="C23" s="159">
        <v>6</v>
      </c>
      <c r="D23" s="204"/>
      <c r="E23" s="145"/>
      <c r="F23" s="12">
        <v>399</v>
      </c>
      <c r="G23" s="84">
        <v>133</v>
      </c>
      <c r="H23" s="73">
        <v>266</v>
      </c>
      <c r="I23" s="84">
        <v>10</v>
      </c>
      <c r="J23" s="90"/>
      <c r="K23" s="136">
        <v>34</v>
      </c>
      <c r="L23" s="138">
        <v>38</v>
      </c>
      <c r="M23" s="136">
        <v>34</v>
      </c>
      <c r="N23" s="138">
        <v>48</v>
      </c>
      <c r="O23" s="136">
        <v>68</v>
      </c>
      <c r="P23" s="138">
        <v>44</v>
      </c>
      <c r="T23" s="118"/>
      <c r="W23" s="215" t="s">
        <v>57</v>
      </c>
    </row>
    <row r="24" spans="1:23" s="2" customFormat="1" ht="15.6" customHeight="1" thickBot="1" x14ac:dyDescent="0.25">
      <c r="A24" s="91"/>
      <c r="B24" s="92" t="s">
        <v>141</v>
      </c>
      <c r="C24" s="205"/>
      <c r="D24" s="206"/>
      <c r="E24" s="287"/>
      <c r="F24" s="34">
        <v>51</v>
      </c>
      <c r="G24" s="93">
        <v>17</v>
      </c>
      <c r="H24" s="93">
        <v>34</v>
      </c>
      <c r="I24" s="94"/>
      <c r="J24" s="94"/>
      <c r="K24" s="95"/>
      <c r="L24" s="95"/>
      <c r="M24" s="89"/>
      <c r="N24" s="89"/>
      <c r="O24" s="89">
        <v>34</v>
      </c>
      <c r="P24" s="89"/>
      <c r="T24" s="110"/>
      <c r="W24" s="216" t="s">
        <v>83</v>
      </c>
    </row>
    <row r="25" spans="1:23" s="117" customFormat="1" ht="12.6" customHeight="1" thickBot="1" x14ac:dyDescent="0.25">
      <c r="A25" s="119" t="s">
        <v>154</v>
      </c>
      <c r="B25" s="120" t="s">
        <v>155</v>
      </c>
      <c r="C25" s="207" t="s">
        <v>155</v>
      </c>
      <c r="D25" s="208"/>
      <c r="E25" s="208">
        <v>5</v>
      </c>
      <c r="F25" s="20">
        <v>51</v>
      </c>
      <c r="G25" s="20">
        <v>17</v>
      </c>
      <c r="H25" s="20">
        <v>34</v>
      </c>
      <c r="I25" s="20"/>
      <c r="J25" s="20"/>
      <c r="K25" s="139">
        <v>0</v>
      </c>
      <c r="L25" s="140">
        <v>0</v>
      </c>
      <c r="M25" s="141">
        <v>0</v>
      </c>
      <c r="N25" s="141">
        <v>0</v>
      </c>
      <c r="O25" s="141">
        <v>34</v>
      </c>
      <c r="P25" s="141">
        <v>0</v>
      </c>
      <c r="T25" s="118"/>
      <c r="W25" s="212" t="s">
        <v>59</v>
      </c>
    </row>
    <row r="26" spans="1:23" s="6" customFormat="1" ht="12" customHeight="1" thickBot="1" x14ac:dyDescent="0.25">
      <c r="A26" s="36" t="s">
        <v>27</v>
      </c>
      <c r="B26" s="37" t="s">
        <v>19</v>
      </c>
      <c r="C26" s="239">
        <f>C27+C35</f>
        <v>1</v>
      </c>
      <c r="D26" s="239">
        <f>D27+D35</f>
        <v>1</v>
      </c>
      <c r="E26" s="239">
        <f>E27+E35</f>
        <v>10</v>
      </c>
      <c r="F26" s="38">
        <f>F27+F35</f>
        <v>1809</v>
      </c>
      <c r="G26" s="39">
        <f>SUM(G27+G35)</f>
        <v>327</v>
      </c>
      <c r="H26" s="39">
        <f>SUM(K26:P26)</f>
        <v>1482</v>
      </c>
      <c r="I26" s="39">
        <f t="shared" ref="I26:P26" si="4">SUM(I27+I35)</f>
        <v>108</v>
      </c>
      <c r="J26" s="39">
        <f t="shared" si="4"/>
        <v>0</v>
      </c>
      <c r="K26" s="39">
        <f t="shared" si="4"/>
        <v>221</v>
      </c>
      <c r="L26" s="39">
        <f t="shared" si="4"/>
        <v>283</v>
      </c>
      <c r="M26" s="39">
        <f t="shared" si="4"/>
        <v>221</v>
      </c>
      <c r="N26" s="39">
        <f t="shared" si="4"/>
        <v>405</v>
      </c>
      <c r="O26" s="39">
        <f t="shared" si="4"/>
        <v>256</v>
      </c>
      <c r="P26" s="39">
        <f t="shared" si="4"/>
        <v>96</v>
      </c>
      <c r="T26" s="112"/>
      <c r="W26" s="211" t="s">
        <v>134</v>
      </c>
    </row>
    <row r="27" spans="1:23" s="6" customFormat="1" ht="12" customHeight="1" thickBot="1" x14ac:dyDescent="0.25">
      <c r="A27" s="98" t="s">
        <v>28</v>
      </c>
      <c r="B27" s="99" t="s">
        <v>161</v>
      </c>
      <c r="C27" s="231">
        <v>1</v>
      </c>
      <c r="D27" s="232">
        <v>1</v>
      </c>
      <c r="E27" s="232">
        <v>10</v>
      </c>
      <c r="F27" s="35">
        <f t="shared" ref="F27:P27" si="5">SUM(F28:F34)</f>
        <v>408</v>
      </c>
      <c r="G27" s="35">
        <f t="shared" si="5"/>
        <v>136</v>
      </c>
      <c r="H27" s="35">
        <f t="shared" si="5"/>
        <v>272</v>
      </c>
      <c r="I27" s="35">
        <f t="shared" si="5"/>
        <v>48</v>
      </c>
      <c r="J27" s="35">
        <f t="shared" si="5"/>
        <v>0</v>
      </c>
      <c r="K27" s="35">
        <f t="shared" si="5"/>
        <v>85</v>
      </c>
      <c r="L27" s="35">
        <f t="shared" si="5"/>
        <v>85</v>
      </c>
      <c r="M27" s="35">
        <f t="shared" si="5"/>
        <v>51</v>
      </c>
      <c r="N27" s="35">
        <f t="shared" si="5"/>
        <v>17</v>
      </c>
      <c r="O27" s="35">
        <f t="shared" si="5"/>
        <v>34</v>
      </c>
      <c r="P27" s="35">
        <f t="shared" si="5"/>
        <v>0</v>
      </c>
      <c r="Q27" s="6">
        <f>SUM(K27:P27)</f>
        <v>272</v>
      </c>
      <c r="T27" s="112"/>
      <c r="W27" s="211" t="s">
        <v>82</v>
      </c>
    </row>
    <row r="28" spans="1:23" s="117" customFormat="1" ht="12" customHeight="1" x14ac:dyDescent="0.2">
      <c r="A28" s="121" t="s">
        <v>29</v>
      </c>
      <c r="B28" s="120" t="s">
        <v>259</v>
      </c>
      <c r="C28" s="180"/>
      <c r="D28" s="180"/>
      <c r="E28" s="180">
        <v>2</v>
      </c>
      <c r="F28" s="20">
        <v>51</v>
      </c>
      <c r="G28" s="1">
        <v>17</v>
      </c>
      <c r="H28" s="27">
        <v>34</v>
      </c>
      <c r="I28" s="82">
        <v>17</v>
      </c>
      <c r="J28" s="20"/>
      <c r="K28" s="82">
        <v>17</v>
      </c>
      <c r="L28" s="83">
        <v>17</v>
      </c>
      <c r="M28" s="82">
        <v>0</v>
      </c>
      <c r="N28" s="83">
        <v>0</v>
      </c>
      <c r="O28" s="82">
        <v>0</v>
      </c>
      <c r="P28" s="83">
        <v>0</v>
      </c>
      <c r="T28" s="118"/>
      <c r="W28" s="212" t="s">
        <v>57</v>
      </c>
    </row>
    <row r="29" spans="1:23" s="117" customFormat="1" ht="12" customHeight="1" x14ac:dyDescent="0.2">
      <c r="A29" s="121" t="s">
        <v>30</v>
      </c>
      <c r="B29" s="120" t="s">
        <v>162</v>
      </c>
      <c r="C29" s="150"/>
      <c r="D29" s="150"/>
      <c r="E29" s="150">
        <v>1</v>
      </c>
      <c r="F29" s="1">
        <v>51</v>
      </c>
      <c r="G29" s="1">
        <v>17</v>
      </c>
      <c r="H29" s="27">
        <v>34</v>
      </c>
      <c r="I29" s="84"/>
      <c r="J29" s="1"/>
      <c r="K29" s="84">
        <v>34</v>
      </c>
      <c r="L29" s="85">
        <v>0</v>
      </c>
      <c r="M29" s="84">
        <v>0</v>
      </c>
      <c r="N29" s="85">
        <v>0</v>
      </c>
      <c r="O29" s="84">
        <v>0</v>
      </c>
      <c r="P29" s="85">
        <v>0</v>
      </c>
      <c r="T29" s="118"/>
      <c r="W29" s="212" t="s">
        <v>58</v>
      </c>
    </row>
    <row r="30" spans="1:23" s="117" customFormat="1" ht="24" customHeight="1" x14ac:dyDescent="0.2">
      <c r="A30" s="121" t="s">
        <v>31</v>
      </c>
      <c r="B30" s="120" t="s">
        <v>163</v>
      </c>
      <c r="C30" s="145"/>
      <c r="D30" s="145"/>
      <c r="E30" s="145">
        <v>2</v>
      </c>
      <c r="F30" s="1">
        <v>51</v>
      </c>
      <c r="G30" s="1">
        <v>17</v>
      </c>
      <c r="H30" s="27">
        <v>34</v>
      </c>
      <c r="I30" s="97"/>
      <c r="J30" s="1"/>
      <c r="K30" s="97">
        <v>17</v>
      </c>
      <c r="L30" s="102">
        <v>17</v>
      </c>
      <c r="M30" s="97">
        <v>0</v>
      </c>
      <c r="N30" s="102">
        <v>0</v>
      </c>
      <c r="O30" s="97">
        <v>0</v>
      </c>
      <c r="P30" s="102">
        <v>0</v>
      </c>
      <c r="T30" s="118"/>
      <c r="W30" s="212" t="s">
        <v>59</v>
      </c>
    </row>
    <row r="31" spans="1:23" s="117" customFormat="1" ht="12" customHeight="1" x14ac:dyDescent="0.2">
      <c r="A31" s="121" t="s">
        <v>32</v>
      </c>
      <c r="B31" s="120" t="s">
        <v>164</v>
      </c>
      <c r="C31" s="145"/>
      <c r="D31" s="145"/>
      <c r="E31" s="145">
        <v>2</v>
      </c>
      <c r="F31" s="1">
        <v>51</v>
      </c>
      <c r="G31" s="1">
        <v>17</v>
      </c>
      <c r="H31" s="27">
        <v>34</v>
      </c>
      <c r="I31" s="84">
        <v>6</v>
      </c>
      <c r="J31" s="1"/>
      <c r="K31" s="84">
        <v>17</v>
      </c>
      <c r="L31" s="85">
        <v>17</v>
      </c>
      <c r="M31" s="84">
        <v>0</v>
      </c>
      <c r="N31" s="85">
        <v>0</v>
      </c>
      <c r="O31" s="84">
        <v>0</v>
      </c>
      <c r="P31" s="85">
        <v>0</v>
      </c>
      <c r="T31" s="118"/>
      <c r="W31" s="212" t="s">
        <v>57</v>
      </c>
    </row>
    <row r="32" spans="1:23" s="117" customFormat="1" ht="12" customHeight="1" x14ac:dyDescent="0.2">
      <c r="A32" s="121" t="s">
        <v>33</v>
      </c>
      <c r="B32" s="120" t="s">
        <v>21</v>
      </c>
      <c r="C32" s="150"/>
      <c r="D32" s="150"/>
      <c r="E32" s="150">
        <v>4</v>
      </c>
      <c r="F32" s="1">
        <v>102</v>
      </c>
      <c r="G32" s="1">
        <v>34</v>
      </c>
      <c r="H32" s="27">
        <v>68</v>
      </c>
      <c r="I32" s="84">
        <v>20</v>
      </c>
      <c r="J32" s="1"/>
      <c r="K32" s="84">
        <v>0</v>
      </c>
      <c r="L32" s="85">
        <v>0</v>
      </c>
      <c r="M32" s="84">
        <v>51</v>
      </c>
      <c r="N32" s="85">
        <v>17</v>
      </c>
      <c r="O32" s="84">
        <v>0</v>
      </c>
      <c r="P32" s="85">
        <v>0</v>
      </c>
      <c r="T32" s="118"/>
      <c r="W32" s="212" t="s">
        <v>57</v>
      </c>
    </row>
    <row r="33" spans="1:23" s="117" customFormat="1" ht="12" customHeight="1" x14ac:dyDescent="0.2">
      <c r="A33" s="121" t="s">
        <v>34</v>
      </c>
      <c r="B33" s="120" t="s">
        <v>20</v>
      </c>
      <c r="C33" s="150"/>
      <c r="D33" s="150"/>
      <c r="E33" s="150">
        <v>2</v>
      </c>
      <c r="F33" s="1">
        <v>51</v>
      </c>
      <c r="G33" s="1">
        <v>17</v>
      </c>
      <c r="H33" s="27">
        <v>34</v>
      </c>
      <c r="I33" s="84">
        <v>5</v>
      </c>
      <c r="J33" s="1"/>
      <c r="K33" s="84">
        <v>0</v>
      </c>
      <c r="L33" s="85">
        <v>34</v>
      </c>
      <c r="M33" s="84">
        <v>0</v>
      </c>
      <c r="N33" s="85">
        <v>0</v>
      </c>
      <c r="O33" s="84">
        <v>0</v>
      </c>
      <c r="P33" s="85">
        <v>0</v>
      </c>
      <c r="T33" s="118"/>
      <c r="W33" s="212" t="s">
        <v>59</v>
      </c>
    </row>
    <row r="34" spans="1:23" s="117" customFormat="1" ht="12" customHeight="1" x14ac:dyDescent="0.2">
      <c r="A34" s="121" t="s">
        <v>270</v>
      </c>
      <c r="B34" s="120" t="s">
        <v>271</v>
      </c>
      <c r="C34" s="150"/>
      <c r="D34" s="150"/>
      <c r="E34" s="150">
        <v>5</v>
      </c>
      <c r="F34" s="1">
        <v>51</v>
      </c>
      <c r="G34" s="1">
        <v>17</v>
      </c>
      <c r="H34" s="27">
        <v>34</v>
      </c>
      <c r="I34" s="84"/>
      <c r="J34" s="1"/>
      <c r="K34" s="84">
        <v>0</v>
      </c>
      <c r="L34" s="85">
        <v>0</v>
      </c>
      <c r="M34" s="84">
        <v>0</v>
      </c>
      <c r="N34" s="85">
        <v>0</v>
      </c>
      <c r="O34" s="84">
        <v>34</v>
      </c>
      <c r="P34" s="85">
        <v>0</v>
      </c>
      <c r="T34" s="118"/>
      <c r="W34" s="212" t="s">
        <v>59</v>
      </c>
    </row>
    <row r="35" spans="1:23" s="6" customFormat="1" ht="15.6" customHeight="1" thickBot="1" x14ac:dyDescent="0.25">
      <c r="A35" s="156" t="s">
        <v>35</v>
      </c>
      <c r="B35" s="157" t="s">
        <v>22</v>
      </c>
      <c r="C35" s="234"/>
      <c r="D35" s="234"/>
      <c r="E35" s="234"/>
      <c r="F35" s="39">
        <f t="shared" ref="F35:P35" si="6">SUM(F36+F42+F46+F51)</f>
        <v>1401</v>
      </c>
      <c r="G35" s="39">
        <f t="shared" si="6"/>
        <v>191</v>
      </c>
      <c r="H35" s="39">
        <f t="shared" si="6"/>
        <v>1210</v>
      </c>
      <c r="I35" s="39">
        <f t="shared" si="6"/>
        <v>60</v>
      </c>
      <c r="J35" s="39">
        <f t="shared" si="6"/>
        <v>0</v>
      </c>
      <c r="K35" s="39">
        <f t="shared" si="6"/>
        <v>136</v>
      </c>
      <c r="L35" s="39">
        <f t="shared" si="6"/>
        <v>198</v>
      </c>
      <c r="M35" s="39">
        <f t="shared" si="6"/>
        <v>170</v>
      </c>
      <c r="N35" s="39">
        <f t="shared" si="6"/>
        <v>388</v>
      </c>
      <c r="O35" s="39">
        <f t="shared" si="6"/>
        <v>222</v>
      </c>
      <c r="P35" s="39">
        <f t="shared" si="6"/>
        <v>96</v>
      </c>
      <c r="Q35" s="117">
        <f t="shared" ref="Q35:Q54" si="7">SUM(K35:P35)</f>
        <v>1210</v>
      </c>
      <c r="T35" s="112"/>
      <c r="W35" s="217" t="s">
        <v>135</v>
      </c>
    </row>
    <row r="36" spans="1:23" s="6" customFormat="1" ht="39.75" customHeight="1" thickBot="1" x14ac:dyDescent="0.25">
      <c r="A36" s="158" t="s">
        <v>36</v>
      </c>
      <c r="B36" s="155" t="s">
        <v>260</v>
      </c>
      <c r="C36" s="153">
        <v>2</v>
      </c>
      <c r="D36" s="153"/>
      <c r="E36" s="153"/>
      <c r="F36" s="35">
        <v>228</v>
      </c>
      <c r="G36" s="35">
        <v>30</v>
      </c>
      <c r="H36" s="35">
        <v>198</v>
      </c>
      <c r="I36" s="35">
        <f>SUM(I37:I41)</f>
        <v>30</v>
      </c>
      <c r="J36" s="35">
        <f>SUM(J37:J41)</f>
        <v>0</v>
      </c>
      <c r="K36" s="35">
        <v>136</v>
      </c>
      <c r="L36" s="35">
        <v>62</v>
      </c>
      <c r="M36" s="35"/>
      <c r="N36" s="35">
        <f>SUM(N37:N41)</f>
        <v>0</v>
      </c>
      <c r="O36" s="35">
        <f>SUM(O37:O41)</f>
        <v>0</v>
      </c>
      <c r="P36" s="35">
        <f>SUM(P37:P41)</f>
        <v>0</v>
      </c>
      <c r="Q36" s="117">
        <f t="shared" si="7"/>
        <v>198</v>
      </c>
      <c r="T36" s="112"/>
      <c r="W36" s="40" t="s">
        <v>165</v>
      </c>
    </row>
    <row r="37" spans="1:23" s="117" customFormat="1" ht="24.75" customHeight="1" x14ac:dyDescent="0.2">
      <c r="A37" s="121" t="s">
        <v>37</v>
      </c>
      <c r="B37" s="120" t="s">
        <v>261</v>
      </c>
      <c r="C37" s="142"/>
      <c r="D37" s="142"/>
      <c r="E37" s="142"/>
      <c r="F37" s="20">
        <v>90</v>
      </c>
      <c r="G37" s="1">
        <v>30</v>
      </c>
      <c r="H37" s="27">
        <v>60</v>
      </c>
      <c r="I37" s="81">
        <v>30</v>
      </c>
      <c r="J37" s="20"/>
      <c r="K37" s="81">
        <v>34</v>
      </c>
      <c r="L37" s="80">
        <v>26</v>
      </c>
      <c r="M37" s="81"/>
      <c r="N37" s="80"/>
      <c r="O37" s="81"/>
      <c r="P37" s="80"/>
      <c r="Q37" s="117">
        <f t="shared" si="7"/>
        <v>60</v>
      </c>
      <c r="T37" s="118"/>
      <c r="W37" s="218" t="s">
        <v>59</v>
      </c>
    </row>
    <row r="38" spans="1:23" s="117" customFormat="1" ht="13.15" customHeight="1" x14ac:dyDescent="0.2">
      <c r="A38" s="1" t="s">
        <v>38</v>
      </c>
      <c r="B38" s="144" t="s">
        <v>23</v>
      </c>
      <c r="C38" s="145"/>
      <c r="D38" s="145"/>
      <c r="E38" s="145"/>
      <c r="F38" s="20">
        <v>138</v>
      </c>
      <c r="G38" s="1"/>
      <c r="H38" s="27">
        <f>SUM(K38:P38)</f>
        <v>138</v>
      </c>
      <c r="I38" s="1"/>
      <c r="J38" s="1"/>
      <c r="K38" s="103">
        <v>102</v>
      </c>
      <c r="L38" s="104">
        <v>36</v>
      </c>
      <c r="M38" s="81"/>
      <c r="N38" s="80"/>
      <c r="O38" s="81"/>
      <c r="P38" s="80"/>
      <c r="Q38" s="117">
        <f t="shared" si="7"/>
        <v>138</v>
      </c>
      <c r="T38" s="118"/>
      <c r="W38" s="219" t="s">
        <v>165</v>
      </c>
    </row>
    <row r="39" spans="1:23" s="117" customFormat="1" ht="13.9" customHeight="1" x14ac:dyDescent="0.2">
      <c r="A39" s="1" t="s">
        <v>79</v>
      </c>
      <c r="B39" s="144" t="s">
        <v>264</v>
      </c>
      <c r="C39" s="145"/>
      <c r="D39" s="145"/>
      <c r="E39" s="145"/>
      <c r="F39" s="20"/>
      <c r="G39" s="1"/>
      <c r="H39" s="27"/>
      <c r="I39" s="1"/>
      <c r="J39" s="1"/>
      <c r="K39" s="103"/>
      <c r="L39" s="104"/>
      <c r="M39" s="103"/>
      <c r="N39" s="104"/>
      <c r="O39" s="103"/>
      <c r="P39" s="104"/>
      <c r="Q39" s="117">
        <f t="shared" si="7"/>
        <v>0</v>
      </c>
      <c r="T39" s="109" t="s">
        <v>263</v>
      </c>
      <c r="W39" s="220" t="s">
        <v>133</v>
      </c>
    </row>
    <row r="40" spans="1:23" s="117" customFormat="1" ht="11.45" customHeight="1" x14ac:dyDescent="0.2">
      <c r="A40" s="143"/>
      <c r="B40" s="144"/>
      <c r="C40" s="145"/>
      <c r="D40" s="145"/>
      <c r="E40" s="145"/>
      <c r="F40" s="20">
        <f t="shared" ref="F40:F50" si="8">G40+H40</f>
        <v>0</v>
      </c>
      <c r="G40" s="146"/>
      <c r="H40" s="27">
        <f>SUM(K40:P40)</f>
        <v>0</v>
      </c>
      <c r="I40" s="146"/>
      <c r="J40" s="146"/>
      <c r="K40" s="146"/>
      <c r="L40" s="146"/>
      <c r="M40" s="147"/>
      <c r="N40" s="67"/>
      <c r="O40" s="147"/>
      <c r="P40" s="68"/>
      <c r="Q40" s="117">
        <f t="shared" si="7"/>
        <v>0</v>
      </c>
      <c r="T40" s="118"/>
      <c r="W40" s="219"/>
    </row>
    <row r="41" spans="1:23" ht="9" customHeight="1" thickBot="1" x14ac:dyDescent="0.25">
      <c r="A41" s="3"/>
      <c r="B41" s="26"/>
      <c r="C41" s="100"/>
      <c r="D41" s="100"/>
      <c r="E41" s="100"/>
      <c r="F41" s="28">
        <f t="shared" si="8"/>
        <v>0</v>
      </c>
      <c r="G41" s="28"/>
      <c r="H41" s="29"/>
      <c r="I41" s="28"/>
      <c r="J41" s="28"/>
      <c r="K41" s="28"/>
      <c r="L41" s="28"/>
      <c r="M41" s="28"/>
      <c r="N41" s="28"/>
      <c r="O41" s="28"/>
      <c r="P41" s="28"/>
      <c r="Q41" s="117">
        <f t="shared" si="7"/>
        <v>0</v>
      </c>
      <c r="W41" s="221"/>
    </row>
    <row r="42" spans="1:23" s="6" customFormat="1" ht="39" customHeight="1" thickBot="1" x14ac:dyDescent="0.25">
      <c r="A42" s="148" t="s">
        <v>39</v>
      </c>
      <c r="B42" s="290" t="s">
        <v>262</v>
      </c>
      <c r="C42" s="142"/>
      <c r="D42" s="142">
        <v>2</v>
      </c>
      <c r="E42" s="142"/>
      <c r="F42" s="27">
        <f t="shared" si="8"/>
        <v>153</v>
      </c>
      <c r="G42" s="27">
        <f>SUM(G43:G43)</f>
        <v>17</v>
      </c>
      <c r="H42" s="27">
        <v>136</v>
      </c>
      <c r="I42" s="27">
        <f>SUM(I43:I43)</f>
        <v>0</v>
      </c>
      <c r="J42" s="27">
        <f>SUM(J43:J43)</f>
        <v>0</v>
      </c>
      <c r="K42" s="27">
        <v>0</v>
      </c>
      <c r="L42" s="27">
        <v>136</v>
      </c>
      <c r="M42" s="27">
        <f t="shared" ref="M42:P42" si="9">SUM(M43:M45)</f>
        <v>0</v>
      </c>
      <c r="N42" s="27">
        <f t="shared" si="9"/>
        <v>0</v>
      </c>
      <c r="O42" s="27"/>
      <c r="P42" s="27">
        <f t="shared" si="9"/>
        <v>0</v>
      </c>
      <c r="Q42" s="117">
        <f t="shared" si="7"/>
        <v>136</v>
      </c>
      <c r="T42" s="112"/>
      <c r="W42" s="11" t="s">
        <v>165</v>
      </c>
    </row>
    <row r="43" spans="1:23" s="117" customFormat="1" ht="24" customHeight="1" x14ac:dyDescent="0.2">
      <c r="A43" s="20" t="s">
        <v>40</v>
      </c>
      <c r="B43" s="149" t="s">
        <v>269</v>
      </c>
      <c r="C43" s="150"/>
      <c r="D43" s="150"/>
      <c r="E43" s="150"/>
      <c r="F43" s="1">
        <v>51</v>
      </c>
      <c r="G43" s="1">
        <v>17</v>
      </c>
      <c r="H43" s="10">
        <v>34</v>
      </c>
      <c r="I43" s="1"/>
      <c r="J43" s="1"/>
      <c r="K43" s="1"/>
      <c r="L43" s="1">
        <v>34</v>
      </c>
      <c r="M43" s="1"/>
      <c r="N43" s="84"/>
      <c r="O43" s="84"/>
      <c r="P43" s="85"/>
      <c r="Q43" s="117">
        <f t="shared" si="7"/>
        <v>34</v>
      </c>
      <c r="T43" s="118"/>
      <c r="W43" s="218" t="s">
        <v>59</v>
      </c>
    </row>
    <row r="44" spans="1:23" s="168" customFormat="1" ht="13.9" customHeight="1" x14ac:dyDescent="0.2">
      <c r="A44" s="160" t="s">
        <v>41</v>
      </c>
      <c r="B44" s="161" t="s">
        <v>23</v>
      </c>
      <c r="C44" s="162"/>
      <c r="D44" s="162"/>
      <c r="E44" s="162"/>
      <c r="F44" s="124">
        <v>102</v>
      </c>
      <c r="G44" s="124"/>
      <c r="H44" s="163">
        <v>102</v>
      </c>
      <c r="I44" s="124"/>
      <c r="J44" s="124"/>
      <c r="K44" s="124"/>
      <c r="L44" s="124">
        <v>102</v>
      </c>
      <c r="M44" s="164"/>
      <c r="N44" s="165"/>
      <c r="O44" s="166"/>
      <c r="P44" s="167"/>
      <c r="Q44" s="117">
        <f t="shared" si="7"/>
        <v>102</v>
      </c>
      <c r="T44" s="169"/>
      <c r="W44" s="222" t="s">
        <v>166</v>
      </c>
    </row>
    <row r="45" spans="1:23" s="168" customFormat="1" ht="13.9" customHeight="1" thickBot="1" x14ac:dyDescent="0.25">
      <c r="A45" s="170" t="s">
        <v>42</v>
      </c>
      <c r="B45" s="171" t="s">
        <v>25</v>
      </c>
      <c r="C45" s="172"/>
      <c r="D45" s="172"/>
      <c r="E45" s="172"/>
      <c r="F45" s="173">
        <f t="shared" si="8"/>
        <v>0</v>
      </c>
      <c r="G45" s="173"/>
      <c r="H45" s="174">
        <f>SUM(M45:P45)</f>
        <v>0</v>
      </c>
      <c r="I45" s="173"/>
      <c r="J45" s="173"/>
      <c r="K45" s="173"/>
      <c r="L45" s="173"/>
      <c r="M45" s="175"/>
      <c r="N45" s="175"/>
      <c r="O45" s="175"/>
      <c r="P45" s="175"/>
      <c r="Q45" s="117">
        <f t="shared" si="7"/>
        <v>0</v>
      </c>
      <c r="T45" s="169"/>
      <c r="W45" s="223"/>
    </row>
    <row r="46" spans="1:23" s="6" customFormat="1" ht="36.75" customHeight="1" thickBot="1" x14ac:dyDescent="0.25">
      <c r="A46" s="151" t="s">
        <v>43</v>
      </c>
      <c r="B46" s="152" t="s">
        <v>265</v>
      </c>
      <c r="C46" s="153">
        <v>6</v>
      </c>
      <c r="D46" s="153"/>
      <c r="E46" s="153"/>
      <c r="F46" s="35">
        <f t="shared" ref="F46" si="10">SUM(F47:F50)</f>
        <v>648</v>
      </c>
      <c r="G46" s="34">
        <v>60</v>
      </c>
      <c r="H46" s="35">
        <v>588</v>
      </c>
      <c r="I46" s="35">
        <f>SUM(I47:I50)</f>
        <v>30</v>
      </c>
      <c r="J46" s="35">
        <f t="shared" ref="J46:O46" si="11">SUM(J47:J47)</f>
        <v>0</v>
      </c>
      <c r="K46" s="35">
        <f t="shared" si="11"/>
        <v>0</v>
      </c>
      <c r="L46" s="35">
        <f t="shared" si="11"/>
        <v>0</v>
      </c>
      <c r="M46" s="35">
        <v>170</v>
      </c>
      <c r="N46" s="35">
        <v>388</v>
      </c>
      <c r="O46" s="35">
        <f t="shared" si="11"/>
        <v>18</v>
      </c>
      <c r="P46" s="35">
        <f>SUM(P47:P50)</f>
        <v>12</v>
      </c>
      <c r="Q46" s="117">
        <f t="shared" si="7"/>
        <v>588</v>
      </c>
      <c r="T46" s="112"/>
      <c r="W46" s="41" t="s">
        <v>165</v>
      </c>
    </row>
    <row r="47" spans="1:23" s="117" customFormat="1" ht="25.15" customHeight="1" x14ac:dyDescent="0.2">
      <c r="A47" s="121" t="s">
        <v>44</v>
      </c>
      <c r="B47" s="80" t="s">
        <v>266</v>
      </c>
      <c r="C47" s="142"/>
      <c r="D47" s="142"/>
      <c r="E47" s="142"/>
      <c r="F47" s="20">
        <v>180</v>
      </c>
      <c r="G47" s="20">
        <v>60</v>
      </c>
      <c r="H47" s="27">
        <v>120</v>
      </c>
      <c r="I47" s="20">
        <v>30</v>
      </c>
      <c r="J47" s="20"/>
      <c r="K47" s="20"/>
      <c r="L47" s="20"/>
      <c r="M47" s="20">
        <v>68</v>
      </c>
      <c r="N47" s="20">
        <v>22</v>
      </c>
      <c r="O47" s="20">
        <v>18</v>
      </c>
      <c r="P47" s="20">
        <v>12</v>
      </c>
      <c r="Q47" s="117">
        <f t="shared" si="7"/>
        <v>120</v>
      </c>
      <c r="T47" s="118"/>
      <c r="W47" s="218" t="s">
        <v>59</v>
      </c>
    </row>
    <row r="48" spans="1:23" s="117" customFormat="1" ht="15.6" customHeight="1" x14ac:dyDescent="0.2">
      <c r="A48" s="121"/>
      <c r="B48" s="120"/>
      <c r="C48" s="150"/>
      <c r="D48" s="150"/>
      <c r="E48" s="150"/>
      <c r="F48" s="20">
        <f t="shared" si="8"/>
        <v>0</v>
      </c>
      <c r="G48" s="1"/>
      <c r="H48" s="20">
        <f>SUM(L48:P48)</f>
        <v>0</v>
      </c>
      <c r="I48" s="1"/>
      <c r="J48" s="1"/>
      <c r="K48" s="1"/>
      <c r="L48" s="1"/>
      <c r="M48" s="1"/>
      <c r="N48" s="1"/>
      <c r="O48" s="1"/>
      <c r="P48" s="1"/>
      <c r="Q48" s="117">
        <f t="shared" si="7"/>
        <v>0</v>
      </c>
      <c r="T48" s="118"/>
      <c r="W48" s="219" t="s">
        <v>59</v>
      </c>
    </row>
    <row r="49" spans="1:23" s="117" customFormat="1" ht="12" customHeight="1" x14ac:dyDescent="0.2">
      <c r="A49" s="1" t="s">
        <v>138</v>
      </c>
      <c r="B49" s="82" t="s">
        <v>23</v>
      </c>
      <c r="C49" s="176"/>
      <c r="D49" s="176"/>
      <c r="E49" s="176"/>
      <c r="F49" s="20">
        <v>180</v>
      </c>
      <c r="G49" s="177"/>
      <c r="H49" s="20">
        <v>180</v>
      </c>
      <c r="I49" s="177"/>
      <c r="J49" s="177"/>
      <c r="K49" s="177"/>
      <c r="L49" s="177"/>
      <c r="M49" s="178">
        <v>119</v>
      </c>
      <c r="N49" s="178">
        <v>61</v>
      </c>
      <c r="O49" s="178"/>
      <c r="P49" s="178"/>
      <c r="Q49" s="117">
        <f t="shared" si="7"/>
        <v>180</v>
      </c>
      <c r="T49" s="118"/>
      <c r="W49" s="219" t="s">
        <v>59</v>
      </c>
    </row>
    <row r="50" spans="1:23" s="117" customFormat="1" ht="12" customHeight="1" x14ac:dyDescent="0.2">
      <c r="A50" s="179" t="s">
        <v>132</v>
      </c>
      <c r="B50" s="88" t="s">
        <v>25</v>
      </c>
      <c r="C50" s="180"/>
      <c r="D50" s="180"/>
      <c r="E50" s="180"/>
      <c r="F50" s="20">
        <f t="shared" si="8"/>
        <v>288</v>
      </c>
      <c r="G50" s="20"/>
      <c r="H50" s="20">
        <v>288</v>
      </c>
      <c r="I50" s="20"/>
      <c r="J50" s="20"/>
      <c r="K50" s="20"/>
      <c r="L50" s="20"/>
      <c r="M50" s="71"/>
      <c r="N50" s="71">
        <v>288</v>
      </c>
      <c r="O50" s="71"/>
      <c r="P50" s="71"/>
      <c r="Q50" s="117">
        <f t="shared" si="7"/>
        <v>288</v>
      </c>
      <c r="T50" s="118"/>
      <c r="W50" s="219"/>
    </row>
    <row r="51" spans="1:23" s="6" customFormat="1" ht="30" customHeight="1" thickBot="1" x14ac:dyDescent="0.25">
      <c r="A51" s="154" t="s">
        <v>45</v>
      </c>
      <c r="B51" s="155" t="s">
        <v>267</v>
      </c>
      <c r="C51" s="235"/>
      <c r="D51" s="235"/>
      <c r="E51" s="235"/>
      <c r="F51" s="40">
        <f t="shared" ref="F51:P51" si="12">F52+F53+F54</f>
        <v>372</v>
      </c>
      <c r="G51" s="40">
        <f t="shared" si="12"/>
        <v>84</v>
      </c>
      <c r="H51" s="40">
        <f t="shared" si="12"/>
        <v>288</v>
      </c>
      <c r="I51" s="40">
        <f t="shared" si="12"/>
        <v>0</v>
      </c>
      <c r="J51" s="40">
        <f t="shared" si="12"/>
        <v>0</v>
      </c>
      <c r="K51" s="40">
        <f t="shared" si="12"/>
        <v>0</v>
      </c>
      <c r="L51" s="40">
        <f t="shared" si="12"/>
        <v>0</v>
      </c>
      <c r="M51" s="40">
        <f t="shared" si="12"/>
        <v>0</v>
      </c>
      <c r="N51" s="40">
        <f t="shared" si="12"/>
        <v>0</v>
      </c>
      <c r="O51" s="40">
        <f t="shared" si="12"/>
        <v>204</v>
      </c>
      <c r="P51" s="40">
        <f t="shared" si="12"/>
        <v>84</v>
      </c>
      <c r="Q51" s="117">
        <f t="shared" si="7"/>
        <v>288</v>
      </c>
      <c r="T51" s="112"/>
      <c r="W51" s="224" t="s">
        <v>54</v>
      </c>
    </row>
    <row r="52" spans="1:23" s="6" customFormat="1" ht="24.75" customHeight="1" x14ac:dyDescent="0.2">
      <c r="A52" s="121" t="s">
        <v>56</v>
      </c>
      <c r="B52" s="120" t="s">
        <v>268</v>
      </c>
      <c r="C52" s="142">
        <v>6</v>
      </c>
      <c r="D52" s="142"/>
      <c r="E52" s="142"/>
      <c r="F52" s="20">
        <v>252</v>
      </c>
      <c r="G52" s="12">
        <v>84</v>
      </c>
      <c r="H52" s="27">
        <v>168</v>
      </c>
      <c r="I52" s="12"/>
      <c r="J52" s="11"/>
      <c r="K52" s="11"/>
      <c r="L52" s="11"/>
      <c r="M52" s="11"/>
      <c r="N52" s="11"/>
      <c r="O52" s="106">
        <v>102</v>
      </c>
      <c r="P52" s="79">
        <v>66</v>
      </c>
      <c r="Q52" s="117">
        <f t="shared" si="7"/>
        <v>168</v>
      </c>
      <c r="T52" s="112"/>
      <c r="W52" s="225" t="s">
        <v>59</v>
      </c>
    </row>
    <row r="53" spans="1:23" s="6" customFormat="1" ht="12" customHeight="1" x14ac:dyDescent="0.2">
      <c r="A53" s="1" t="s">
        <v>168</v>
      </c>
      <c r="B53" s="144" t="s">
        <v>23</v>
      </c>
      <c r="C53" s="145"/>
      <c r="D53" s="145">
        <v>6</v>
      </c>
      <c r="E53" s="145"/>
      <c r="F53" s="1">
        <v>120</v>
      </c>
      <c r="G53" s="11"/>
      <c r="H53" s="20">
        <v>120</v>
      </c>
      <c r="I53" s="11"/>
      <c r="J53" s="11"/>
      <c r="K53" s="11"/>
      <c r="L53" s="11"/>
      <c r="M53" s="65"/>
      <c r="N53" s="65"/>
      <c r="O53" s="66">
        <v>102</v>
      </c>
      <c r="P53" s="66">
        <v>18</v>
      </c>
      <c r="Q53" s="117">
        <f t="shared" si="7"/>
        <v>120</v>
      </c>
      <c r="T53" s="112"/>
      <c r="W53" s="225"/>
    </row>
    <row r="54" spans="1:23" s="6" customFormat="1" ht="12" customHeight="1" thickBot="1" x14ac:dyDescent="0.25">
      <c r="A54" s="70" t="s">
        <v>80</v>
      </c>
      <c r="B54" s="181" t="s">
        <v>25</v>
      </c>
      <c r="C54" s="233"/>
      <c r="D54" s="233"/>
      <c r="E54" s="233"/>
      <c r="F54" s="28">
        <f t="shared" ref="F54" si="13">G54+H54</f>
        <v>0</v>
      </c>
      <c r="G54" s="40"/>
      <c r="H54" s="20">
        <f>SUM(K54:P54)</f>
        <v>0</v>
      </c>
      <c r="I54" s="40"/>
      <c r="J54" s="40"/>
      <c r="K54" s="40"/>
      <c r="L54" s="40"/>
      <c r="M54" s="69"/>
      <c r="N54" s="69"/>
      <c r="O54" s="69"/>
      <c r="P54" s="69"/>
      <c r="Q54" s="117">
        <f t="shared" si="7"/>
        <v>0</v>
      </c>
      <c r="T54" s="112"/>
      <c r="W54" s="224"/>
    </row>
    <row r="55" spans="1:23" s="6" customFormat="1" ht="12" customHeight="1" thickBot="1" x14ac:dyDescent="0.25">
      <c r="A55" s="105" t="s">
        <v>178</v>
      </c>
      <c r="B55" s="96" t="s">
        <v>18</v>
      </c>
      <c r="C55" s="234"/>
      <c r="D55" s="234"/>
      <c r="E55" s="234"/>
      <c r="F55" s="35">
        <v>132</v>
      </c>
      <c r="G55" s="40">
        <v>66</v>
      </c>
      <c r="H55" s="27">
        <v>66</v>
      </c>
      <c r="I55" s="40"/>
      <c r="J55" s="40"/>
      <c r="K55" s="40"/>
      <c r="L55" s="40"/>
      <c r="M55" s="230"/>
      <c r="N55" s="248">
        <v>26</v>
      </c>
      <c r="O55" s="248">
        <v>34</v>
      </c>
      <c r="P55" s="249">
        <v>6</v>
      </c>
      <c r="T55" s="112"/>
      <c r="W55" s="247"/>
    </row>
    <row r="56" spans="1:23" s="6" customFormat="1" ht="12" customHeight="1" thickBot="1" x14ac:dyDescent="0.25">
      <c r="A56" s="182" t="s">
        <v>167</v>
      </c>
      <c r="B56" s="183" t="s">
        <v>24</v>
      </c>
      <c r="C56" s="236"/>
      <c r="D56" s="236">
        <v>6</v>
      </c>
      <c r="E56" s="236"/>
      <c r="F56" s="34">
        <v>576</v>
      </c>
      <c r="G56" s="41"/>
      <c r="H56" s="34">
        <f>SUM(K56:P56)</f>
        <v>576</v>
      </c>
      <c r="I56" s="41"/>
      <c r="J56" s="41"/>
      <c r="K56" s="41"/>
      <c r="L56" s="41"/>
      <c r="M56" s="107"/>
      <c r="N56" s="107"/>
      <c r="O56" s="107"/>
      <c r="P56" s="108">
        <v>576</v>
      </c>
      <c r="T56" s="112"/>
      <c r="W56" s="226" t="s">
        <v>59</v>
      </c>
    </row>
    <row r="57" spans="1:23" s="185" customFormat="1" ht="14.45" customHeight="1" thickBot="1" x14ac:dyDescent="0.25">
      <c r="A57" s="179"/>
      <c r="B57" s="184" t="s">
        <v>71</v>
      </c>
      <c r="C57" s="237"/>
      <c r="D57" s="237"/>
      <c r="E57" s="237"/>
      <c r="F57" s="11">
        <f>F52+F48+F47+F43+F37+F27+F7+F55</f>
        <v>4186</v>
      </c>
      <c r="G57" s="11">
        <f>G52+G47+G43+G37+G27+G7+G55</f>
        <v>1414</v>
      </c>
      <c r="H57" s="11">
        <f>H52+H47+H43+H37+H27+H7+S36+H55</f>
        <v>2772</v>
      </c>
      <c r="I57" s="11">
        <f t="shared" ref="I57:P57" si="14">I52+I48+I47+I43+I38+I37+I27+I7+I55</f>
        <v>545</v>
      </c>
      <c r="J57" s="11">
        <f t="shared" si="14"/>
        <v>0</v>
      </c>
      <c r="K57" s="11">
        <f t="shared" si="14"/>
        <v>612</v>
      </c>
      <c r="L57" s="11">
        <f t="shared" si="14"/>
        <v>726</v>
      </c>
      <c r="M57" s="11">
        <f t="shared" si="14"/>
        <v>485</v>
      </c>
      <c r="N57" s="11">
        <f t="shared" si="14"/>
        <v>415</v>
      </c>
      <c r="O57" s="11">
        <f t="shared" si="14"/>
        <v>490</v>
      </c>
      <c r="P57" s="11">
        <f t="shared" si="14"/>
        <v>182</v>
      </c>
      <c r="T57" s="186"/>
      <c r="W57" s="227"/>
    </row>
    <row r="58" spans="1:23" s="244" customFormat="1" ht="14.45" customHeight="1" x14ac:dyDescent="0.2">
      <c r="A58" s="240"/>
      <c r="B58" s="241" t="s">
        <v>72</v>
      </c>
      <c r="C58" s="242">
        <f>C26+C7</f>
        <v>3</v>
      </c>
      <c r="D58" s="242">
        <f t="shared" ref="D58:E58" si="15">D26+D7</f>
        <v>1</v>
      </c>
      <c r="E58" s="242">
        <f t="shared" si="15"/>
        <v>14</v>
      </c>
      <c r="F58" s="243">
        <f t="shared" ref="F58:P58" si="16">F56+F26+F7+F55</f>
        <v>5590</v>
      </c>
      <c r="G58" s="243">
        <f t="shared" si="16"/>
        <v>1414</v>
      </c>
      <c r="H58" s="243">
        <f t="shared" si="16"/>
        <v>4176</v>
      </c>
      <c r="I58" s="243">
        <f t="shared" si="16"/>
        <v>545</v>
      </c>
      <c r="J58" s="243">
        <f t="shared" si="16"/>
        <v>0</v>
      </c>
      <c r="K58" s="243">
        <f t="shared" si="16"/>
        <v>612</v>
      </c>
      <c r="L58" s="243">
        <f t="shared" si="16"/>
        <v>828</v>
      </c>
      <c r="M58" s="243">
        <f t="shared" si="16"/>
        <v>587</v>
      </c>
      <c r="N58" s="243">
        <f t="shared" si="16"/>
        <v>781</v>
      </c>
      <c r="O58" s="243">
        <f t="shared" si="16"/>
        <v>592</v>
      </c>
      <c r="P58" s="243">
        <f t="shared" si="16"/>
        <v>776</v>
      </c>
      <c r="Q58" s="244">
        <f>SUM(K58:P58)</f>
        <v>4176</v>
      </c>
      <c r="T58" s="245"/>
      <c r="W58" s="246" t="s">
        <v>136</v>
      </c>
    </row>
    <row r="59" spans="1:23" s="185" customFormat="1" ht="11.25" customHeight="1" x14ac:dyDescent="0.2">
      <c r="A59" s="188"/>
      <c r="B59" s="187"/>
      <c r="C59" s="238"/>
      <c r="D59" s="238"/>
      <c r="E59" s="238"/>
      <c r="G59" s="10"/>
      <c r="H59" s="10"/>
      <c r="I59" s="10" t="s">
        <v>84</v>
      </c>
      <c r="J59" s="10"/>
      <c r="K59" s="253">
        <f>K58/K60</f>
        <v>36</v>
      </c>
      <c r="L59" s="253">
        <f t="shared" ref="L59:P59" si="17">L58/L60</f>
        <v>36</v>
      </c>
      <c r="M59" s="253">
        <f t="shared" si="17"/>
        <v>34.529411764705884</v>
      </c>
      <c r="N59" s="253">
        <f t="shared" si="17"/>
        <v>35.5</v>
      </c>
      <c r="O59" s="253">
        <f t="shared" si="17"/>
        <v>34.823529411764703</v>
      </c>
      <c r="P59" s="253">
        <f t="shared" si="17"/>
        <v>35.272727272727273</v>
      </c>
      <c r="T59" s="186"/>
      <c r="W59" s="227"/>
    </row>
    <row r="60" spans="1:23" s="185" customFormat="1" ht="14.45" customHeight="1" x14ac:dyDescent="0.2">
      <c r="A60" s="188" t="s">
        <v>47</v>
      </c>
      <c r="B60" s="322" t="s">
        <v>48</v>
      </c>
      <c r="C60" s="323"/>
      <c r="D60" s="323"/>
      <c r="E60" s="324"/>
      <c r="F60" s="192" t="s">
        <v>173</v>
      </c>
      <c r="G60" s="10"/>
      <c r="H60" s="311" t="s">
        <v>194</v>
      </c>
      <c r="I60" s="312"/>
      <c r="J60" s="313"/>
      <c r="K60" s="254">
        <v>17</v>
      </c>
      <c r="L60" s="255">
        <v>23</v>
      </c>
      <c r="M60" s="255">
        <v>17</v>
      </c>
      <c r="N60" s="255">
        <v>22</v>
      </c>
      <c r="O60" s="255">
        <v>17</v>
      </c>
      <c r="P60" s="255">
        <v>22</v>
      </c>
      <c r="T60" s="186"/>
      <c r="W60" s="11" t="s">
        <v>173</v>
      </c>
    </row>
    <row r="61" spans="1:23" s="185" customFormat="1" ht="14.45" customHeight="1" x14ac:dyDescent="0.2">
      <c r="A61" s="187" t="s">
        <v>174</v>
      </c>
      <c r="B61" s="189"/>
      <c r="C61" s="193"/>
      <c r="D61" s="193"/>
      <c r="E61" s="193"/>
      <c r="F61" s="189"/>
      <c r="G61" s="321" t="s">
        <v>143</v>
      </c>
      <c r="H61" s="310" t="s">
        <v>49</v>
      </c>
      <c r="I61" s="310"/>
      <c r="J61" s="310"/>
      <c r="K61" s="10">
        <f t="shared" ref="K61:P61" si="18">K57</f>
        <v>612</v>
      </c>
      <c r="L61" s="10">
        <f t="shared" si="18"/>
        <v>726</v>
      </c>
      <c r="M61" s="10">
        <f t="shared" si="18"/>
        <v>485</v>
      </c>
      <c r="N61" s="10">
        <f t="shared" si="18"/>
        <v>415</v>
      </c>
      <c r="O61" s="10">
        <f t="shared" si="18"/>
        <v>490</v>
      </c>
      <c r="P61" s="10">
        <f t="shared" si="18"/>
        <v>182</v>
      </c>
      <c r="Q61" s="185" t="s">
        <v>169</v>
      </c>
      <c r="R61" s="185" t="s">
        <v>170</v>
      </c>
      <c r="S61" s="185" t="s">
        <v>171</v>
      </c>
      <c r="T61" s="186" t="s">
        <v>172</v>
      </c>
      <c r="V61" s="185">
        <f>SUM(K61:P61)</f>
        <v>2910</v>
      </c>
      <c r="W61" s="228">
        <f>V61/36</f>
        <v>80.833333333333329</v>
      </c>
    </row>
    <row r="62" spans="1:23" s="185" customFormat="1" ht="14.45" customHeight="1" x14ac:dyDescent="0.2">
      <c r="A62" s="187" t="s">
        <v>48</v>
      </c>
      <c r="B62" s="189"/>
      <c r="C62" s="193"/>
      <c r="D62" s="193"/>
      <c r="E62" s="193"/>
      <c r="F62" s="189"/>
      <c r="G62" s="321"/>
      <c r="H62" s="310" t="s">
        <v>50</v>
      </c>
      <c r="I62" s="310"/>
      <c r="J62" s="310"/>
      <c r="K62" s="190">
        <v>102</v>
      </c>
      <c r="L62" s="190">
        <v>138</v>
      </c>
      <c r="M62" s="190">
        <f>M53+M49+M44+M39</f>
        <v>119</v>
      </c>
      <c r="N62" s="190">
        <f>N53+N49+N44+N39</f>
        <v>61</v>
      </c>
      <c r="O62" s="190">
        <f>O53+O49+O44+O39</f>
        <v>102</v>
      </c>
      <c r="P62" s="190">
        <f>P53+P49+P44+P39</f>
        <v>18</v>
      </c>
      <c r="Q62" s="185">
        <f>SUM(K62:P62)</f>
        <v>540</v>
      </c>
      <c r="R62" s="185">
        <f>Q62/36</f>
        <v>15</v>
      </c>
      <c r="S62" s="185">
        <f>SUM(R62:R63)</f>
        <v>39</v>
      </c>
      <c r="T62" s="186">
        <v>48</v>
      </c>
      <c r="W62" s="228"/>
    </row>
    <row r="63" spans="1:23" s="185" customFormat="1" ht="22.5" customHeight="1" x14ac:dyDescent="0.2">
      <c r="A63" s="196" t="s">
        <v>175</v>
      </c>
      <c r="B63" s="189"/>
      <c r="C63" s="193"/>
      <c r="D63" s="193"/>
      <c r="E63" s="193"/>
      <c r="F63" s="189"/>
      <c r="G63" s="321"/>
      <c r="H63" s="310" t="s">
        <v>51</v>
      </c>
      <c r="I63" s="310"/>
      <c r="J63" s="310"/>
      <c r="K63" s="191">
        <f t="shared" ref="K63:P63" si="19">K56+K54+K50+K45+K40</f>
        <v>0</v>
      </c>
      <c r="L63" s="191">
        <f t="shared" si="19"/>
        <v>0</v>
      </c>
      <c r="M63" s="191">
        <f t="shared" si="19"/>
        <v>0</v>
      </c>
      <c r="N63" s="191">
        <f t="shared" si="19"/>
        <v>288</v>
      </c>
      <c r="O63" s="191">
        <f t="shared" si="19"/>
        <v>0</v>
      </c>
      <c r="P63" s="191">
        <f t="shared" si="19"/>
        <v>576</v>
      </c>
      <c r="Q63" s="185">
        <f>SUM(M63:P63)</f>
        <v>864</v>
      </c>
      <c r="R63" s="185">
        <f>Q63/36</f>
        <v>24</v>
      </c>
      <c r="T63" s="186"/>
      <c r="W63" s="228"/>
    </row>
    <row r="64" spans="1:23" s="185" customFormat="1" ht="24" customHeight="1" x14ac:dyDescent="0.2">
      <c r="A64" s="86" t="s">
        <v>176</v>
      </c>
      <c r="B64" s="189"/>
      <c r="C64" s="193"/>
      <c r="D64" s="193"/>
      <c r="E64" s="193"/>
      <c r="F64" s="189"/>
      <c r="G64" s="321"/>
      <c r="H64" s="310" t="s">
        <v>142</v>
      </c>
      <c r="I64" s="310"/>
      <c r="J64" s="310"/>
      <c r="K64" s="256">
        <v>0</v>
      </c>
      <c r="L64" s="256">
        <v>1</v>
      </c>
      <c r="M64" s="256">
        <v>0</v>
      </c>
      <c r="N64" s="256">
        <v>0</v>
      </c>
      <c r="O64" s="256">
        <v>1</v>
      </c>
      <c r="P64" s="256">
        <v>4</v>
      </c>
      <c r="Q64" s="185">
        <f>SUM(K64:P64)</f>
        <v>6</v>
      </c>
      <c r="T64" s="186"/>
      <c r="W64" s="228"/>
    </row>
    <row r="65" spans="1:23" s="185" customFormat="1" ht="14.45" customHeight="1" x14ac:dyDescent="0.2">
      <c r="A65" s="195"/>
      <c r="B65" s="193"/>
      <c r="C65" s="193"/>
      <c r="D65" s="193"/>
      <c r="E65" s="193"/>
      <c r="F65" s="189"/>
      <c r="G65" s="321"/>
      <c r="H65" s="310" t="s">
        <v>52</v>
      </c>
      <c r="I65" s="310"/>
      <c r="J65" s="310"/>
      <c r="K65" s="256">
        <v>1</v>
      </c>
      <c r="L65" s="256">
        <v>8</v>
      </c>
      <c r="M65" s="256">
        <v>0</v>
      </c>
      <c r="N65" s="256">
        <v>6</v>
      </c>
      <c r="O65" s="256">
        <v>3</v>
      </c>
      <c r="P65" s="256">
        <v>1</v>
      </c>
      <c r="Q65" s="185">
        <f>SUM(K65:P65)</f>
        <v>19</v>
      </c>
      <c r="T65" s="186"/>
      <c r="W65" s="228"/>
    </row>
    <row r="66" spans="1:23" s="185" customFormat="1" ht="11.25" customHeight="1" x14ac:dyDescent="0.2">
      <c r="B66" s="189"/>
      <c r="C66" s="193"/>
      <c r="D66" s="193"/>
      <c r="E66" s="193"/>
      <c r="F66" s="189"/>
      <c r="G66" s="321"/>
      <c r="H66" s="310" t="s">
        <v>53</v>
      </c>
      <c r="I66" s="310"/>
      <c r="J66" s="310"/>
      <c r="K66" s="256">
        <v>0</v>
      </c>
      <c r="L66" s="256">
        <v>1</v>
      </c>
      <c r="M66" s="256">
        <v>0</v>
      </c>
      <c r="N66" s="256">
        <v>0</v>
      </c>
      <c r="O66" s="256">
        <v>0</v>
      </c>
      <c r="P66" s="256">
        <v>2</v>
      </c>
      <c r="Q66" s="185">
        <f>SUM(K66:P66)</f>
        <v>3</v>
      </c>
      <c r="T66" s="186"/>
      <c r="W66" s="228"/>
    </row>
    <row r="67" spans="1:23" x14ac:dyDescent="0.2">
      <c r="K67" s="23">
        <f t="shared" ref="K67:P67" si="20">SUM(K61:K63)</f>
        <v>714</v>
      </c>
      <c r="L67" s="23">
        <f t="shared" si="20"/>
        <v>864</v>
      </c>
      <c r="M67" s="23">
        <f t="shared" si="20"/>
        <v>604</v>
      </c>
      <c r="N67" s="23">
        <f t="shared" si="20"/>
        <v>764</v>
      </c>
      <c r="O67" s="23">
        <f t="shared" si="20"/>
        <v>592</v>
      </c>
      <c r="P67" s="23">
        <f t="shared" si="20"/>
        <v>776</v>
      </c>
      <c r="Q67">
        <f>SUM(Q64:Q66)</f>
        <v>28</v>
      </c>
      <c r="W67" s="229"/>
    </row>
  </sheetData>
  <mergeCells count="26">
    <mergeCell ref="W2:W5"/>
    <mergeCell ref="O3:P3"/>
    <mergeCell ref="H66:J66"/>
    <mergeCell ref="H4:H5"/>
    <mergeCell ref="H60:J60"/>
    <mergeCell ref="H63:J63"/>
    <mergeCell ref="H64:J64"/>
    <mergeCell ref="H65:J65"/>
    <mergeCell ref="K2:P2"/>
    <mergeCell ref="M3:N3"/>
    <mergeCell ref="K3:L3"/>
    <mergeCell ref="A2:A5"/>
    <mergeCell ref="H61:J61"/>
    <mergeCell ref="H62:J62"/>
    <mergeCell ref="H3:J3"/>
    <mergeCell ref="C2:E2"/>
    <mergeCell ref="C3:C5"/>
    <mergeCell ref="D3:D5"/>
    <mergeCell ref="E3:E5"/>
    <mergeCell ref="B2:B5"/>
    <mergeCell ref="G61:G66"/>
    <mergeCell ref="B60:E60"/>
    <mergeCell ref="G3:G5"/>
    <mergeCell ref="F3:F5"/>
    <mergeCell ref="F2:J2"/>
    <mergeCell ref="I4:J4"/>
  </mergeCells>
  <phoneticPr fontId="2" type="noConversion"/>
  <printOptions gridLines="1"/>
  <pageMargins left="0.39370078740157483" right="0.39370078740157483" top="0" bottom="0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topLeftCell="A27" workbookViewId="0">
      <selection activeCell="A25" sqref="A25"/>
    </sheetView>
  </sheetViews>
  <sheetFormatPr defaultRowHeight="12.75" x14ac:dyDescent="0.2"/>
  <cols>
    <col min="1" max="1" width="73" customWidth="1"/>
    <col min="2" max="2" width="16.42578125" customWidth="1"/>
  </cols>
  <sheetData>
    <row r="1" spans="1:1" ht="15.75" x14ac:dyDescent="0.25">
      <c r="A1" s="58" t="s">
        <v>101</v>
      </c>
    </row>
    <row r="2" spans="1:1" ht="15.75" x14ac:dyDescent="0.25">
      <c r="A2" s="59"/>
    </row>
    <row r="3" spans="1:1" ht="15.75" x14ac:dyDescent="0.25">
      <c r="A3" s="59" t="s">
        <v>102</v>
      </c>
    </row>
    <row r="4" spans="1:1" ht="15.75" x14ac:dyDescent="0.25">
      <c r="A4" s="60" t="s">
        <v>183</v>
      </c>
    </row>
    <row r="5" spans="1:1" ht="15.75" x14ac:dyDescent="0.25">
      <c r="A5" s="60" t="s">
        <v>184</v>
      </c>
    </row>
    <row r="6" spans="1:1" ht="15.75" x14ac:dyDescent="0.25">
      <c r="A6" s="60" t="s">
        <v>185</v>
      </c>
    </row>
    <row r="7" spans="1:1" ht="15.75" x14ac:dyDescent="0.25">
      <c r="A7" s="60" t="s">
        <v>272</v>
      </c>
    </row>
    <row r="8" spans="1:1" ht="15.75" x14ac:dyDescent="0.25">
      <c r="A8" s="60"/>
    </row>
    <row r="9" spans="1:1" ht="15.75" x14ac:dyDescent="0.25">
      <c r="A9" s="60"/>
    </row>
    <row r="10" spans="1:1" ht="15.75" x14ac:dyDescent="0.25">
      <c r="A10" s="60"/>
    </row>
    <row r="11" spans="1:1" ht="15.75" x14ac:dyDescent="0.25">
      <c r="A11" s="59" t="s">
        <v>103</v>
      </c>
    </row>
    <row r="12" spans="1:1" ht="15.75" x14ac:dyDescent="0.25">
      <c r="A12" s="60" t="s">
        <v>181</v>
      </c>
    </row>
    <row r="13" spans="1:1" ht="15.75" x14ac:dyDescent="0.25">
      <c r="A13" s="60" t="s">
        <v>273</v>
      </c>
    </row>
    <row r="14" spans="1:1" ht="15.75" x14ac:dyDescent="0.25">
      <c r="A14" s="60" t="s">
        <v>182</v>
      </c>
    </row>
    <row r="15" spans="1:1" ht="15.75" x14ac:dyDescent="0.25">
      <c r="A15" s="60"/>
    </row>
    <row r="16" spans="1:1" ht="15.75" x14ac:dyDescent="0.25">
      <c r="A16" s="60" t="s">
        <v>186</v>
      </c>
    </row>
    <row r="17" spans="1:1" ht="15.75" x14ac:dyDescent="0.25">
      <c r="A17" s="60" t="s">
        <v>187</v>
      </c>
    </row>
    <row r="18" spans="1:1" ht="15.75" x14ac:dyDescent="0.25">
      <c r="A18" s="60" t="s">
        <v>188</v>
      </c>
    </row>
    <row r="19" spans="1:1" ht="33" customHeight="1" x14ac:dyDescent="0.25">
      <c r="A19" s="250" t="s">
        <v>189</v>
      </c>
    </row>
    <row r="20" spans="1:1" ht="15.75" x14ac:dyDescent="0.25">
      <c r="A20" s="60"/>
    </row>
    <row r="21" spans="1:1" ht="15.75" x14ac:dyDescent="0.25">
      <c r="A21" s="60" t="s">
        <v>104</v>
      </c>
    </row>
    <row r="22" spans="1:1" ht="15.75" x14ac:dyDescent="0.25">
      <c r="A22" s="60" t="s">
        <v>190</v>
      </c>
    </row>
    <row r="23" spans="1:1" ht="15.75" x14ac:dyDescent="0.25">
      <c r="A23" s="60" t="s">
        <v>191</v>
      </c>
    </row>
    <row r="24" spans="1:1" ht="15.75" x14ac:dyDescent="0.25">
      <c r="A24" s="60" t="s">
        <v>192</v>
      </c>
    </row>
    <row r="26" spans="1:1" ht="15.75" x14ac:dyDescent="0.25">
      <c r="A26" s="59" t="s">
        <v>105</v>
      </c>
    </row>
    <row r="27" spans="1:1" ht="15.75" x14ac:dyDescent="0.25">
      <c r="A27" s="60" t="s">
        <v>106</v>
      </c>
    </row>
    <row r="28" spans="1:1" ht="15.75" x14ac:dyDescent="0.25">
      <c r="A28" s="60" t="s">
        <v>107</v>
      </c>
    </row>
    <row r="29" spans="1:1" ht="15.75" x14ac:dyDescent="0.25">
      <c r="A29" s="61" t="s">
        <v>108</v>
      </c>
    </row>
    <row r="30" spans="1:1" ht="15.75" x14ac:dyDescent="0.25">
      <c r="A30" s="59" t="s">
        <v>109</v>
      </c>
    </row>
    <row r="31" spans="1:1" ht="15.75" x14ac:dyDescent="0.25">
      <c r="A31" s="60" t="s">
        <v>110</v>
      </c>
    </row>
    <row r="32" spans="1:1" ht="15.75" x14ac:dyDescent="0.25">
      <c r="A32" s="60" t="s">
        <v>111</v>
      </c>
    </row>
    <row r="33" spans="1:9" ht="15.75" x14ac:dyDescent="0.25">
      <c r="A33" s="61" t="s">
        <v>112</v>
      </c>
    </row>
    <row r="34" spans="1:9" ht="59.25" customHeight="1" x14ac:dyDescent="0.25">
      <c r="A34" s="61"/>
    </row>
    <row r="35" spans="1:9" ht="15.75" x14ac:dyDescent="0.25">
      <c r="A35" s="62" t="s">
        <v>113</v>
      </c>
      <c r="B35" s="60" t="s">
        <v>114</v>
      </c>
    </row>
    <row r="36" spans="1:9" ht="15.75" x14ac:dyDescent="0.25">
      <c r="A36" s="62" t="s">
        <v>115</v>
      </c>
      <c r="B36" s="60"/>
    </row>
    <row r="37" spans="1:9" ht="15.75" x14ac:dyDescent="0.25">
      <c r="A37" s="60" t="s">
        <v>116</v>
      </c>
      <c r="B37" s="60" t="s">
        <v>117</v>
      </c>
    </row>
    <row r="38" spans="1:9" ht="15.75" x14ac:dyDescent="0.25">
      <c r="A38" s="288" t="s">
        <v>255</v>
      </c>
      <c r="B38" s="60" t="s">
        <v>256</v>
      </c>
    </row>
    <row r="39" spans="1:9" ht="15.75" x14ac:dyDescent="0.25">
      <c r="A39" s="288" t="s">
        <v>253</v>
      </c>
      <c r="B39" s="60" t="s">
        <v>254</v>
      </c>
    </row>
    <row r="40" spans="1:9" ht="15.75" x14ac:dyDescent="0.25">
      <c r="A40" s="62"/>
      <c r="B40" s="60"/>
    </row>
    <row r="41" spans="1:9" ht="15.75" x14ac:dyDescent="0.25">
      <c r="A41" s="288" t="s">
        <v>69</v>
      </c>
      <c r="B41" s="60"/>
    </row>
    <row r="42" spans="1:9" ht="15.75" x14ac:dyDescent="0.25">
      <c r="A42" s="62"/>
      <c r="B42" s="60"/>
    </row>
    <row r="43" spans="1:9" ht="15.75" x14ac:dyDescent="0.25">
      <c r="A43" s="62"/>
      <c r="B43" s="60"/>
    </row>
    <row r="44" spans="1:9" ht="15.75" x14ac:dyDescent="0.25">
      <c r="A44" s="63"/>
      <c r="B44" s="64"/>
    </row>
    <row r="45" spans="1:9" ht="14.25" customHeight="1" x14ac:dyDescent="0.25">
      <c r="A45" s="61"/>
      <c r="B45" s="60"/>
      <c r="I45" s="61" t="s">
        <v>118</v>
      </c>
    </row>
  </sheetData>
  <phoneticPr fontId="2" type="noConversion"/>
  <pageMargins left="0.74803149606299213" right="0.35433070866141736" top="0.39370078740157483" bottom="0.39370078740157483" header="0.51181102362204722" footer="0.51181102362204722"/>
  <pageSetup paperSize="9" orientation="portrait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6"/>
  <sheetViews>
    <sheetView view="pageBreakPreview" zoomScale="75" zoomScaleNormal="75" zoomScaleSheetLayoutView="75" zoomScalePageLayoutView="75" workbookViewId="0">
      <selection activeCell="V18" sqref="V18"/>
    </sheetView>
  </sheetViews>
  <sheetFormatPr defaultRowHeight="12.75" x14ac:dyDescent="0.2"/>
  <cols>
    <col min="1" max="1" width="9.140625" style="259"/>
    <col min="2" max="7" width="4" style="259" customWidth="1"/>
    <col min="8" max="8" width="4.85546875" style="259" customWidth="1"/>
    <col min="9" max="29" width="4" style="259" customWidth="1"/>
    <col min="30" max="30" width="5.140625" style="259" customWidth="1"/>
    <col min="31" max="53" width="4" style="259" customWidth="1"/>
    <col min="258" max="263" width="4" customWidth="1"/>
    <col min="264" max="264" width="4.85546875" customWidth="1"/>
    <col min="265" max="285" width="4" customWidth="1"/>
    <col min="286" max="286" width="5.140625" customWidth="1"/>
    <col min="287" max="309" width="4" customWidth="1"/>
    <col min="514" max="519" width="4" customWidth="1"/>
    <col min="520" max="520" width="4.85546875" customWidth="1"/>
    <col min="521" max="541" width="4" customWidth="1"/>
    <col min="542" max="542" width="5.140625" customWidth="1"/>
    <col min="543" max="565" width="4" customWidth="1"/>
    <col min="770" max="775" width="4" customWidth="1"/>
    <col min="776" max="776" width="4.85546875" customWidth="1"/>
    <col min="777" max="797" width="4" customWidth="1"/>
    <col min="798" max="798" width="5.140625" customWidth="1"/>
    <col min="799" max="821" width="4" customWidth="1"/>
    <col min="1026" max="1031" width="4" customWidth="1"/>
    <col min="1032" max="1032" width="4.85546875" customWidth="1"/>
    <col min="1033" max="1053" width="4" customWidth="1"/>
    <col min="1054" max="1054" width="5.140625" customWidth="1"/>
    <col min="1055" max="1077" width="4" customWidth="1"/>
    <col min="1282" max="1287" width="4" customWidth="1"/>
    <col min="1288" max="1288" width="4.85546875" customWidth="1"/>
    <col min="1289" max="1309" width="4" customWidth="1"/>
    <col min="1310" max="1310" width="5.140625" customWidth="1"/>
    <col min="1311" max="1333" width="4" customWidth="1"/>
    <col min="1538" max="1543" width="4" customWidth="1"/>
    <col min="1544" max="1544" width="4.85546875" customWidth="1"/>
    <col min="1545" max="1565" width="4" customWidth="1"/>
    <col min="1566" max="1566" width="5.140625" customWidth="1"/>
    <col min="1567" max="1589" width="4" customWidth="1"/>
    <col min="1794" max="1799" width="4" customWidth="1"/>
    <col min="1800" max="1800" width="4.85546875" customWidth="1"/>
    <col min="1801" max="1821" width="4" customWidth="1"/>
    <col min="1822" max="1822" width="5.140625" customWidth="1"/>
    <col min="1823" max="1845" width="4" customWidth="1"/>
    <col min="2050" max="2055" width="4" customWidth="1"/>
    <col min="2056" max="2056" width="4.85546875" customWidth="1"/>
    <col min="2057" max="2077" width="4" customWidth="1"/>
    <col min="2078" max="2078" width="5.140625" customWidth="1"/>
    <col min="2079" max="2101" width="4" customWidth="1"/>
    <col min="2306" max="2311" width="4" customWidth="1"/>
    <col min="2312" max="2312" width="4.85546875" customWidth="1"/>
    <col min="2313" max="2333" width="4" customWidth="1"/>
    <col min="2334" max="2334" width="5.140625" customWidth="1"/>
    <col min="2335" max="2357" width="4" customWidth="1"/>
    <col min="2562" max="2567" width="4" customWidth="1"/>
    <col min="2568" max="2568" width="4.85546875" customWidth="1"/>
    <col min="2569" max="2589" width="4" customWidth="1"/>
    <col min="2590" max="2590" width="5.140625" customWidth="1"/>
    <col min="2591" max="2613" width="4" customWidth="1"/>
    <col min="2818" max="2823" width="4" customWidth="1"/>
    <col min="2824" max="2824" width="4.85546875" customWidth="1"/>
    <col min="2825" max="2845" width="4" customWidth="1"/>
    <col min="2846" max="2846" width="5.140625" customWidth="1"/>
    <col min="2847" max="2869" width="4" customWidth="1"/>
    <col min="3074" max="3079" width="4" customWidth="1"/>
    <col min="3080" max="3080" width="4.85546875" customWidth="1"/>
    <col min="3081" max="3101" width="4" customWidth="1"/>
    <col min="3102" max="3102" width="5.140625" customWidth="1"/>
    <col min="3103" max="3125" width="4" customWidth="1"/>
    <col min="3330" max="3335" width="4" customWidth="1"/>
    <col min="3336" max="3336" width="4.85546875" customWidth="1"/>
    <col min="3337" max="3357" width="4" customWidth="1"/>
    <col min="3358" max="3358" width="5.140625" customWidth="1"/>
    <col min="3359" max="3381" width="4" customWidth="1"/>
    <col min="3586" max="3591" width="4" customWidth="1"/>
    <col min="3592" max="3592" width="4.85546875" customWidth="1"/>
    <col min="3593" max="3613" width="4" customWidth="1"/>
    <col min="3614" max="3614" width="5.140625" customWidth="1"/>
    <col min="3615" max="3637" width="4" customWidth="1"/>
    <col min="3842" max="3847" width="4" customWidth="1"/>
    <col min="3848" max="3848" width="4.85546875" customWidth="1"/>
    <col min="3849" max="3869" width="4" customWidth="1"/>
    <col min="3870" max="3870" width="5.140625" customWidth="1"/>
    <col min="3871" max="3893" width="4" customWidth="1"/>
    <col min="4098" max="4103" width="4" customWidth="1"/>
    <col min="4104" max="4104" width="4.85546875" customWidth="1"/>
    <col min="4105" max="4125" width="4" customWidth="1"/>
    <col min="4126" max="4126" width="5.140625" customWidth="1"/>
    <col min="4127" max="4149" width="4" customWidth="1"/>
    <col min="4354" max="4359" width="4" customWidth="1"/>
    <col min="4360" max="4360" width="4.85546875" customWidth="1"/>
    <col min="4361" max="4381" width="4" customWidth="1"/>
    <col min="4382" max="4382" width="5.140625" customWidth="1"/>
    <col min="4383" max="4405" width="4" customWidth="1"/>
    <col min="4610" max="4615" width="4" customWidth="1"/>
    <col min="4616" max="4616" width="4.85546875" customWidth="1"/>
    <col min="4617" max="4637" width="4" customWidth="1"/>
    <col min="4638" max="4638" width="5.140625" customWidth="1"/>
    <col min="4639" max="4661" width="4" customWidth="1"/>
    <col min="4866" max="4871" width="4" customWidth="1"/>
    <col min="4872" max="4872" width="4.85546875" customWidth="1"/>
    <col min="4873" max="4893" width="4" customWidth="1"/>
    <col min="4894" max="4894" width="5.140625" customWidth="1"/>
    <col min="4895" max="4917" width="4" customWidth="1"/>
    <col min="5122" max="5127" width="4" customWidth="1"/>
    <col min="5128" max="5128" width="4.85546875" customWidth="1"/>
    <col min="5129" max="5149" width="4" customWidth="1"/>
    <col min="5150" max="5150" width="5.140625" customWidth="1"/>
    <col min="5151" max="5173" width="4" customWidth="1"/>
    <col min="5378" max="5383" width="4" customWidth="1"/>
    <col min="5384" max="5384" width="4.85546875" customWidth="1"/>
    <col min="5385" max="5405" width="4" customWidth="1"/>
    <col min="5406" max="5406" width="5.140625" customWidth="1"/>
    <col min="5407" max="5429" width="4" customWidth="1"/>
    <col min="5634" max="5639" width="4" customWidth="1"/>
    <col min="5640" max="5640" width="4.85546875" customWidth="1"/>
    <col min="5641" max="5661" width="4" customWidth="1"/>
    <col min="5662" max="5662" width="5.140625" customWidth="1"/>
    <col min="5663" max="5685" width="4" customWidth="1"/>
    <col min="5890" max="5895" width="4" customWidth="1"/>
    <col min="5896" max="5896" width="4.85546875" customWidth="1"/>
    <col min="5897" max="5917" width="4" customWidth="1"/>
    <col min="5918" max="5918" width="5.140625" customWidth="1"/>
    <col min="5919" max="5941" width="4" customWidth="1"/>
    <col min="6146" max="6151" width="4" customWidth="1"/>
    <col min="6152" max="6152" width="4.85546875" customWidth="1"/>
    <col min="6153" max="6173" width="4" customWidth="1"/>
    <col min="6174" max="6174" width="5.140625" customWidth="1"/>
    <col min="6175" max="6197" width="4" customWidth="1"/>
    <col min="6402" max="6407" width="4" customWidth="1"/>
    <col min="6408" max="6408" width="4.85546875" customWidth="1"/>
    <col min="6409" max="6429" width="4" customWidth="1"/>
    <col min="6430" max="6430" width="5.140625" customWidth="1"/>
    <col min="6431" max="6453" width="4" customWidth="1"/>
    <col min="6658" max="6663" width="4" customWidth="1"/>
    <col min="6664" max="6664" width="4.85546875" customWidth="1"/>
    <col min="6665" max="6685" width="4" customWidth="1"/>
    <col min="6686" max="6686" width="5.140625" customWidth="1"/>
    <col min="6687" max="6709" width="4" customWidth="1"/>
    <col min="6914" max="6919" width="4" customWidth="1"/>
    <col min="6920" max="6920" width="4.85546875" customWidth="1"/>
    <col min="6921" max="6941" width="4" customWidth="1"/>
    <col min="6942" max="6942" width="5.140625" customWidth="1"/>
    <col min="6943" max="6965" width="4" customWidth="1"/>
    <col min="7170" max="7175" width="4" customWidth="1"/>
    <col min="7176" max="7176" width="4.85546875" customWidth="1"/>
    <col min="7177" max="7197" width="4" customWidth="1"/>
    <col min="7198" max="7198" width="5.140625" customWidth="1"/>
    <col min="7199" max="7221" width="4" customWidth="1"/>
    <col min="7426" max="7431" width="4" customWidth="1"/>
    <col min="7432" max="7432" width="4.85546875" customWidth="1"/>
    <col min="7433" max="7453" width="4" customWidth="1"/>
    <col min="7454" max="7454" width="5.140625" customWidth="1"/>
    <col min="7455" max="7477" width="4" customWidth="1"/>
    <col min="7682" max="7687" width="4" customWidth="1"/>
    <col min="7688" max="7688" width="4.85546875" customWidth="1"/>
    <col min="7689" max="7709" width="4" customWidth="1"/>
    <col min="7710" max="7710" width="5.140625" customWidth="1"/>
    <col min="7711" max="7733" width="4" customWidth="1"/>
    <col min="7938" max="7943" width="4" customWidth="1"/>
    <col min="7944" max="7944" width="4.85546875" customWidth="1"/>
    <col min="7945" max="7965" width="4" customWidth="1"/>
    <col min="7966" max="7966" width="5.140625" customWidth="1"/>
    <col min="7967" max="7989" width="4" customWidth="1"/>
    <col min="8194" max="8199" width="4" customWidth="1"/>
    <col min="8200" max="8200" width="4.85546875" customWidth="1"/>
    <col min="8201" max="8221" width="4" customWidth="1"/>
    <col min="8222" max="8222" width="5.140625" customWidth="1"/>
    <col min="8223" max="8245" width="4" customWidth="1"/>
    <col min="8450" max="8455" width="4" customWidth="1"/>
    <col min="8456" max="8456" width="4.85546875" customWidth="1"/>
    <col min="8457" max="8477" width="4" customWidth="1"/>
    <col min="8478" max="8478" width="5.140625" customWidth="1"/>
    <col min="8479" max="8501" width="4" customWidth="1"/>
    <col min="8706" max="8711" width="4" customWidth="1"/>
    <col min="8712" max="8712" width="4.85546875" customWidth="1"/>
    <col min="8713" max="8733" width="4" customWidth="1"/>
    <col min="8734" max="8734" width="5.140625" customWidth="1"/>
    <col min="8735" max="8757" width="4" customWidth="1"/>
    <col min="8962" max="8967" width="4" customWidth="1"/>
    <col min="8968" max="8968" width="4.85546875" customWidth="1"/>
    <col min="8969" max="8989" width="4" customWidth="1"/>
    <col min="8990" max="8990" width="5.140625" customWidth="1"/>
    <col min="8991" max="9013" width="4" customWidth="1"/>
    <col min="9218" max="9223" width="4" customWidth="1"/>
    <col min="9224" max="9224" width="4.85546875" customWidth="1"/>
    <col min="9225" max="9245" width="4" customWidth="1"/>
    <col min="9246" max="9246" width="5.140625" customWidth="1"/>
    <col min="9247" max="9269" width="4" customWidth="1"/>
    <col min="9474" max="9479" width="4" customWidth="1"/>
    <col min="9480" max="9480" width="4.85546875" customWidth="1"/>
    <col min="9481" max="9501" width="4" customWidth="1"/>
    <col min="9502" max="9502" width="5.140625" customWidth="1"/>
    <col min="9503" max="9525" width="4" customWidth="1"/>
    <col min="9730" max="9735" width="4" customWidth="1"/>
    <col min="9736" max="9736" width="4.85546875" customWidth="1"/>
    <col min="9737" max="9757" width="4" customWidth="1"/>
    <col min="9758" max="9758" width="5.140625" customWidth="1"/>
    <col min="9759" max="9781" width="4" customWidth="1"/>
    <col min="9986" max="9991" width="4" customWidth="1"/>
    <col min="9992" max="9992" width="4.85546875" customWidth="1"/>
    <col min="9993" max="10013" width="4" customWidth="1"/>
    <col min="10014" max="10014" width="5.140625" customWidth="1"/>
    <col min="10015" max="10037" width="4" customWidth="1"/>
    <col min="10242" max="10247" width="4" customWidth="1"/>
    <col min="10248" max="10248" width="4.85546875" customWidth="1"/>
    <col min="10249" max="10269" width="4" customWidth="1"/>
    <col min="10270" max="10270" width="5.140625" customWidth="1"/>
    <col min="10271" max="10293" width="4" customWidth="1"/>
    <col min="10498" max="10503" width="4" customWidth="1"/>
    <col min="10504" max="10504" width="4.85546875" customWidth="1"/>
    <col min="10505" max="10525" width="4" customWidth="1"/>
    <col min="10526" max="10526" width="5.140625" customWidth="1"/>
    <col min="10527" max="10549" width="4" customWidth="1"/>
    <col min="10754" max="10759" width="4" customWidth="1"/>
    <col min="10760" max="10760" width="4.85546875" customWidth="1"/>
    <col min="10761" max="10781" width="4" customWidth="1"/>
    <col min="10782" max="10782" width="5.140625" customWidth="1"/>
    <col min="10783" max="10805" width="4" customWidth="1"/>
    <col min="11010" max="11015" width="4" customWidth="1"/>
    <col min="11016" max="11016" width="4.85546875" customWidth="1"/>
    <col min="11017" max="11037" width="4" customWidth="1"/>
    <col min="11038" max="11038" width="5.140625" customWidth="1"/>
    <col min="11039" max="11061" width="4" customWidth="1"/>
    <col min="11266" max="11271" width="4" customWidth="1"/>
    <col min="11272" max="11272" width="4.85546875" customWidth="1"/>
    <col min="11273" max="11293" width="4" customWidth="1"/>
    <col min="11294" max="11294" width="5.140625" customWidth="1"/>
    <col min="11295" max="11317" width="4" customWidth="1"/>
    <col min="11522" max="11527" width="4" customWidth="1"/>
    <col min="11528" max="11528" width="4.85546875" customWidth="1"/>
    <col min="11529" max="11549" width="4" customWidth="1"/>
    <col min="11550" max="11550" width="5.140625" customWidth="1"/>
    <col min="11551" max="11573" width="4" customWidth="1"/>
    <col min="11778" max="11783" width="4" customWidth="1"/>
    <col min="11784" max="11784" width="4.85546875" customWidth="1"/>
    <col min="11785" max="11805" width="4" customWidth="1"/>
    <col min="11806" max="11806" width="5.140625" customWidth="1"/>
    <col min="11807" max="11829" width="4" customWidth="1"/>
    <col min="12034" max="12039" width="4" customWidth="1"/>
    <col min="12040" max="12040" width="4.85546875" customWidth="1"/>
    <col min="12041" max="12061" width="4" customWidth="1"/>
    <col min="12062" max="12062" width="5.140625" customWidth="1"/>
    <col min="12063" max="12085" width="4" customWidth="1"/>
    <col min="12290" max="12295" width="4" customWidth="1"/>
    <col min="12296" max="12296" width="4.85546875" customWidth="1"/>
    <col min="12297" max="12317" width="4" customWidth="1"/>
    <col min="12318" max="12318" width="5.140625" customWidth="1"/>
    <col min="12319" max="12341" width="4" customWidth="1"/>
    <col min="12546" max="12551" width="4" customWidth="1"/>
    <col min="12552" max="12552" width="4.85546875" customWidth="1"/>
    <col min="12553" max="12573" width="4" customWidth="1"/>
    <col min="12574" max="12574" width="5.140625" customWidth="1"/>
    <col min="12575" max="12597" width="4" customWidth="1"/>
    <col min="12802" max="12807" width="4" customWidth="1"/>
    <col min="12808" max="12808" width="4.85546875" customWidth="1"/>
    <col min="12809" max="12829" width="4" customWidth="1"/>
    <col min="12830" max="12830" width="5.140625" customWidth="1"/>
    <col min="12831" max="12853" width="4" customWidth="1"/>
    <col min="13058" max="13063" width="4" customWidth="1"/>
    <col min="13064" max="13064" width="4.85546875" customWidth="1"/>
    <col min="13065" max="13085" width="4" customWidth="1"/>
    <col min="13086" max="13086" width="5.140625" customWidth="1"/>
    <col min="13087" max="13109" width="4" customWidth="1"/>
    <col min="13314" max="13319" width="4" customWidth="1"/>
    <col min="13320" max="13320" width="4.85546875" customWidth="1"/>
    <col min="13321" max="13341" width="4" customWidth="1"/>
    <col min="13342" max="13342" width="5.140625" customWidth="1"/>
    <col min="13343" max="13365" width="4" customWidth="1"/>
    <col min="13570" max="13575" width="4" customWidth="1"/>
    <col min="13576" max="13576" width="4.85546875" customWidth="1"/>
    <col min="13577" max="13597" width="4" customWidth="1"/>
    <col min="13598" max="13598" width="5.140625" customWidth="1"/>
    <col min="13599" max="13621" width="4" customWidth="1"/>
    <col min="13826" max="13831" width="4" customWidth="1"/>
    <col min="13832" max="13832" width="4.85546875" customWidth="1"/>
    <col min="13833" max="13853" width="4" customWidth="1"/>
    <col min="13854" max="13854" width="5.140625" customWidth="1"/>
    <col min="13855" max="13877" width="4" customWidth="1"/>
    <col min="14082" max="14087" width="4" customWidth="1"/>
    <col min="14088" max="14088" width="4.85546875" customWidth="1"/>
    <col min="14089" max="14109" width="4" customWidth="1"/>
    <col min="14110" max="14110" width="5.140625" customWidth="1"/>
    <col min="14111" max="14133" width="4" customWidth="1"/>
    <col min="14338" max="14343" width="4" customWidth="1"/>
    <col min="14344" max="14344" width="4.85546875" customWidth="1"/>
    <col min="14345" max="14365" width="4" customWidth="1"/>
    <col min="14366" max="14366" width="5.140625" customWidth="1"/>
    <col min="14367" max="14389" width="4" customWidth="1"/>
    <col min="14594" max="14599" width="4" customWidth="1"/>
    <col min="14600" max="14600" width="4.85546875" customWidth="1"/>
    <col min="14601" max="14621" width="4" customWidth="1"/>
    <col min="14622" max="14622" width="5.140625" customWidth="1"/>
    <col min="14623" max="14645" width="4" customWidth="1"/>
    <col min="14850" max="14855" width="4" customWidth="1"/>
    <col min="14856" max="14856" width="4.85546875" customWidth="1"/>
    <col min="14857" max="14877" width="4" customWidth="1"/>
    <col min="14878" max="14878" width="5.140625" customWidth="1"/>
    <col min="14879" max="14901" width="4" customWidth="1"/>
    <col min="15106" max="15111" width="4" customWidth="1"/>
    <col min="15112" max="15112" width="4.85546875" customWidth="1"/>
    <col min="15113" max="15133" width="4" customWidth="1"/>
    <col min="15134" max="15134" width="5.140625" customWidth="1"/>
    <col min="15135" max="15157" width="4" customWidth="1"/>
    <col min="15362" max="15367" width="4" customWidth="1"/>
    <col min="15368" max="15368" width="4.85546875" customWidth="1"/>
    <col min="15369" max="15389" width="4" customWidth="1"/>
    <col min="15390" max="15390" width="5.140625" customWidth="1"/>
    <col min="15391" max="15413" width="4" customWidth="1"/>
    <col min="15618" max="15623" width="4" customWidth="1"/>
    <col min="15624" max="15624" width="4.85546875" customWidth="1"/>
    <col min="15625" max="15645" width="4" customWidth="1"/>
    <col min="15646" max="15646" width="5.140625" customWidth="1"/>
    <col min="15647" max="15669" width="4" customWidth="1"/>
    <col min="15874" max="15879" width="4" customWidth="1"/>
    <col min="15880" max="15880" width="4.85546875" customWidth="1"/>
    <col min="15881" max="15901" width="4" customWidth="1"/>
    <col min="15902" max="15902" width="5.140625" customWidth="1"/>
    <col min="15903" max="15925" width="4" customWidth="1"/>
    <col min="16130" max="16135" width="4" customWidth="1"/>
    <col min="16136" max="16136" width="4.85546875" customWidth="1"/>
    <col min="16137" max="16157" width="4" customWidth="1"/>
    <col min="16158" max="16158" width="5.140625" customWidth="1"/>
    <col min="16159" max="16181" width="4" customWidth="1"/>
  </cols>
  <sheetData>
    <row r="1" spans="1:53" ht="18" x14ac:dyDescent="0.2">
      <c r="C1" s="260"/>
      <c r="D1" s="260"/>
      <c r="E1" s="260"/>
    </row>
    <row r="2" spans="1:53" s="261" customFormat="1" ht="18" x14ac:dyDescent="0.2">
      <c r="E2" s="262"/>
      <c r="F2" s="260" t="s">
        <v>196</v>
      </c>
      <c r="G2" s="260"/>
      <c r="H2" s="260"/>
      <c r="I2" s="260"/>
      <c r="J2" s="260"/>
      <c r="K2" s="260"/>
      <c r="L2" s="260"/>
      <c r="M2" s="263"/>
      <c r="N2" s="341"/>
      <c r="O2" s="341"/>
      <c r="P2" s="263"/>
      <c r="Q2" s="263"/>
      <c r="R2" s="263"/>
      <c r="S2" s="263"/>
      <c r="T2" s="263"/>
      <c r="U2" s="263"/>
      <c r="V2" s="263"/>
      <c r="W2" s="262"/>
      <c r="X2" s="262"/>
      <c r="Y2" s="262"/>
      <c r="Z2" s="262"/>
      <c r="AA2" s="262"/>
      <c r="AB2" s="262"/>
      <c r="AC2" s="262"/>
      <c r="AD2" s="262"/>
      <c r="AE2" s="262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2"/>
      <c r="AU2" s="262"/>
      <c r="AV2" s="262"/>
      <c r="AW2" s="262"/>
      <c r="AX2" s="262"/>
      <c r="AY2" s="262"/>
      <c r="AZ2" s="262"/>
      <c r="BA2" s="262"/>
    </row>
    <row r="3" spans="1:53" ht="19.5" customHeight="1" x14ac:dyDescent="0.2"/>
    <row r="4" spans="1:53" s="264" customFormat="1" ht="45" customHeight="1" x14ac:dyDescent="0.2">
      <c r="A4" s="337" t="s">
        <v>195</v>
      </c>
      <c r="B4" s="336" t="s">
        <v>197</v>
      </c>
      <c r="C4" s="336"/>
      <c r="D4" s="336"/>
      <c r="E4" s="336"/>
      <c r="F4" s="337" t="s">
        <v>198</v>
      </c>
      <c r="G4" s="336" t="s">
        <v>199</v>
      </c>
      <c r="H4" s="336"/>
      <c r="I4" s="336"/>
      <c r="J4" s="336"/>
      <c r="K4" s="336" t="s">
        <v>200</v>
      </c>
      <c r="L4" s="336"/>
      <c r="M4" s="336"/>
      <c r="N4" s="336"/>
      <c r="O4" s="336" t="s">
        <v>201</v>
      </c>
      <c r="P4" s="336"/>
      <c r="Q4" s="336"/>
      <c r="R4" s="336"/>
      <c r="S4" s="337" t="s">
        <v>202</v>
      </c>
      <c r="T4" s="336" t="s">
        <v>203</v>
      </c>
      <c r="U4" s="336"/>
      <c r="V4" s="336"/>
      <c r="W4" s="336"/>
      <c r="X4" s="336" t="s">
        <v>204</v>
      </c>
      <c r="Y4" s="336"/>
      <c r="Z4" s="336"/>
      <c r="AA4" s="336"/>
      <c r="AB4" s="336" t="s">
        <v>205</v>
      </c>
      <c r="AC4" s="336"/>
      <c r="AD4" s="336"/>
      <c r="AE4" s="336"/>
      <c r="AF4" s="338" t="s">
        <v>206</v>
      </c>
      <c r="AG4" s="339"/>
      <c r="AH4" s="339"/>
      <c r="AI4" s="339"/>
      <c r="AJ4" s="340"/>
      <c r="AK4" s="336" t="s">
        <v>207</v>
      </c>
      <c r="AL4" s="336"/>
      <c r="AM4" s="336"/>
      <c r="AN4" s="336"/>
      <c r="AO4" s="336" t="s">
        <v>208</v>
      </c>
      <c r="AP4" s="336"/>
      <c r="AQ4" s="336"/>
      <c r="AR4" s="336"/>
      <c r="AS4" s="336" t="s">
        <v>209</v>
      </c>
      <c r="AT4" s="336"/>
      <c r="AU4" s="336"/>
      <c r="AV4" s="336"/>
      <c r="AW4" s="336"/>
      <c r="AX4" s="336" t="s">
        <v>210</v>
      </c>
      <c r="AY4" s="336"/>
      <c r="AZ4" s="336"/>
      <c r="BA4" s="336"/>
    </row>
    <row r="5" spans="1:53" s="270" customFormat="1" ht="83.25" customHeight="1" x14ac:dyDescent="0.2">
      <c r="A5" s="336"/>
      <c r="B5" s="265" t="s">
        <v>211</v>
      </c>
      <c r="C5" s="266" t="s">
        <v>212</v>
      </c>
      <c r="D5" s="266" t="s">
        <v>213</v>
      </c>
      <c r="E5" s="266" t="s">
        <v>214</v>
      </c>
      <c r="F5" s="337"/>
      <c r="G5" s="267" t="s">
        <v>215</v>
      </c>
      <c r="H5" s="267" t="s">
        <v>216</v>
      </c>
      <c r="I5" s="267" t="s">
        <v>217</v>
      </c>
      <c r="J5" s="267" t="s">
        <v>218</v>
      </c>
      <c r="K5" s="267" t="s">
        <v>219</v>
      </c>
      <c r="L5" s="267" t="s">
        <v>220</v>
      </c>
      <c r="M5" s="267" t="s">
        <v>221</v>
      </c>
      <c r="N5" s="267" t="s">
        <v>222</v>
      </c>
      <c r="O5" s="268" t="s">
        <v>223</v>
      </c>
      <c r="P5" s="268" t="s">
        <v>212</v>
      </c>
      <c r="Q5" s="268" t="s">
        <v>224</v>
      </c>
      <c r="R5" s="268" t="s">
        <v>214</v>
      </c>
      <c r="S5" s="337"/>
      <c r="T5" s="266" t="s">
        <v>225</v>
      </c>
      <c r="U5" s="266" t="s">
        <v>226</v>
      </c>
      <c r="V5" s="266" t="s">
        <v>227</v>
      </c>
      <c r="W5" s="266" t="s">
        <v>228</v>
      </c>
      <c r="X5" s="266" t="s">
        <v>229</v>
      </c>
      <c r="Y5" s="266" t="s">
        <v>230</v>
      </c>
      <c r="Z5" s="266" t="s">
        <v>231</v>
      </c>
      <c r="AA5" s="266" t="s">
        <v>232</v>
      </c>
      <c r="AB5" s="266" t="s">
        <v>233</v>
      </c>
      <c r="AC5" s="269" t="s">
        <v>212</v>
      </c>
      <c r="AD5" s="269" t="s">
        <v>224</v>
      </c>
      <c r="AE5" s="269" t="s">
        <v>214</v>
      </c>
      <c r="AF5" s="266" t="s">
        <v>234</v>
      </c>
      <c r="AG5" s="266" t="s">
        <v>225</v>
      </c>
      <c r="AH5" s="266" t="s">
        <v>226</v>
      </c>
      <c r="AI5" s="266" t="s">
        <v>227</v>
      </c>
      <c r="AJ5" s="266" t="s">
        <v>235</v>
      </c>
      <c r="AK5" s="266" t="s">
        <v>219</v>
      </c>
      <c r="AL5" s="266" t="s">
        <v>236</v>
      </c>
      <c r="AM5" s="266" t="s">
        <v>221</v>
      </c>
      <c r="AN5" s="266" t="s">
        <v>222</v>
      </c>
      <c r="AO5" s="266" t="s">
        <v>237</v>
      </c>
      <c r="AP5" s="266" t="s">
        <v>238</v>
      </c>
      <c r="AQ5" s="266" t="s">
        <v>239</v>
      </c>
      <c r="AR5" s="266" t="s">
        <v>240</v>
      </c>
      <c r="AS5" s="266" t="s">
        <v>241</v>
      </c>
      <c r="AT5" s="266" t="s">
        <v>225</v>
      </c>
      <c r="AU5" s="266" t="s">
        <v>226</v>
      </c>
      <c r="AV5" s="266" t="s">
        <v>242</v>
      </c>
      <c r="AW5" s="266" t="s">
        <v>228</v>
      </c>
      <c r="AX5" s="266" t="s">
        <v>229</v>
      </c>
      <c r="AY5" s="269" t="s">
        <v>230</v>
      </c>
      <c r="AZ5" s="269" t="s">
        <v>231</v>
      </c>
      <c r="BA5" s="269" t="s">
        <v>232</v>
      </c>
    </row>
    <row r="6" spans="1:53" s="270" customFormat="1" ht="32.25" customHeight="1" x14ac:dyDescent="0.2">
      <c r="A6" s="271" t="s">
        <v>243</v>
      </c>
      <c r="B6" s="272">
        <v>1</v>
      </c>
      <c r="C6" s="272">
        <f>B6+1</f>
        <v>2</v>
      </c>
      <c r="D6" s="272">
        <f t="shared" ref="D6:BA6" si="0">C6+1</f>
        <v>3</v>
      </c>
      <c r="E6" s="272">
        <f t="shared" si="0"/>
        <v>4</v>
      </c>
      <c r="F6" s="272">
        <f t="shared" si="0"/>
        <v>5</v>
      </c>
      <c r="G6" s="272">
        <f t="shared" si="0"/>
        <v>6</v>
      </c>
      <c r="H6" s="272">
        <f t="shared" si="0"/>
        <v>7</v>
      </c>
      <c r="I6" s="272">
        <f t="shared" si="0"/>
        <v>8</v>
      </c>
      <c r="J6" s="272">
        <f t="shared" si="0"/>
        <v>9</v>
      </c>
      <c r="K6" s="272">
        <f t="shared" si="0"/>
        <v>10</v>
      </c>
      <c r="L6" s="272">
        <f t="shared" si="0"/>
        <v>11</v>
      </c>
      <c r="M6" s="272">
        <f t="shared" si="0"/>
        <v>12</v>
      </c>
      <c r="N6" s="272">
        <f t="shared" si="0"/>
        <v>13</v>
      </c>
      <c r="O6" s="272">
        <f t="shared" si="0"/>
        <v>14</v>
      </c>
      <c r="P6" s="272">
        <f t="shared" si="0"/>
        <v>15</v>
      </c>
      <c r="Q6" s="272">
        <f t="shared" si="0"/>
        <v>16</v>
      </c>
      <c r="R6" s="272">
        <f t="shared" si="0"/>
        <v>17</v>
      </c>
      <c r="S6" s="272">
        <f t="shared" si="0"/>
        <v>18</v>
      </c>
      <c r="T6" s="272">
        <f t="shared" si="0"/>
        <v>19</v>
      </c>
      <c r="U6" s="272">
        <f t="shared" si="0"/>
        <v>20</v>
      </c>
      <c r="V6" s="272">
        <f t="shared" si="0"/>
        <v>21</v>
      </c>
      <c r="W6" s="272">
        <f t="shared" si="0"/>
        <v>22</v>
      </c>
      <c r="X6" s="272">
        <f t="shared" si="0"/>
        <v>23</v>
      </c>
      <c r="Y6" s="272">
        <f t="shared" si="0"/>
        <v>24</v>
      </c>
      <c r="Z6" s="272">
        <f t="shared" si="0"/>
        <v>25</v>
      </c>
      <c r="AA6" s="272">
        <f t="shared" si="0"/>
        <v>26</v>
      </c>
      <c r="AB6" s="272">
        <f t="shared" si="0"/>
        <v>27</v>
      </c>
      <c r="AC6" s="272">
        <f t="shared" si="0"/>
        <v>28</v>
      </c>
      <c r="AD6" s="272">
        <f t="shared" si="0"/>
        <v>29</v>
      </c>
      <c r="AE6" s="272">
        <f t="shared" si="0"/>
        <v>30</v>
      </c>
      <c r="AF6" s="272">
        <f t="shared" si="0"/>
        <v>31</v>
      </c>
      <c r="AG6" s="272">
        <f t="shared" si="0"/>
        <v>32</v>
      </c>
      <c r="AH6" s="272">
        <f t="shared" si="0"/>
        <v>33</v>
      </c>
      <c r="AI6" s="272">
        <f t="shared" si="0"/>
        <v>34</v>
      </c>
      <c r="AJ6" s="272">
        <f t="shared" si="0"/>
        <v>35</v>
      </c>
      <c r="AK6" s="272">
        <f t="shared" si="0"/>
        <v>36</v>
      </c>
      <c r="AL6" s="272">
        <f t="shared" si="0"/>
        <v>37</v>
      </c>
      <c r="AM6" s="272">
        <f t="shared" si="0"/>
        <v>38</v>
      </c>
      <c r="AN6" s="272">
        <f t="shared" si="0"/>
        <v>39</v>
      </c>
      <c r="AO6" s="272">
        <f t="shared" si="0"/>
        <v>40</v>
      </c>
      <c r="AP6" s="272">
        <f t="shared" si="0"/>
        <v>41</v>
      </c>
      <c r="AQ6" s="272">
        <f t="shared" si="0"/>
        <v>42</v>
      </c>
      <c r="AR6" s="272">
        <f t="shared" si="0"/>
        <v>43</v>
      </c>
      <c r="AS6" s="272">
        <f t="shared" si="0"/>
        <v>44</v>
      </c>
      <c r="AT6" s="272">
        <f t="shared" si="0"/>
        <v>45</v>
      </c>
      <c r="AU6" s="272">
        <f t="shared" si="0"/>
        <v>46</v>
      </c>
      <c r="AV6" s="272">
        <f t="shared" si="0"/>
        <v>47</v>
      </c>
      <c r="AW6" s="272">
        <f t="shared" si="0"/>
        <v>48</v>
      </c>
      <c r="AX6" s="272">
        <f t="shared" si="0"/>
        <v>49</v>
      </c>
      <c r="AY6" s="272">
        <f t="shared" si="0"/>
        <v>50</v>
      </c>
      <c r="AZ6" s="272">
        <f t="shared" si="0"/>
        <v>51</v>
      </c>
      <c r="BA6" s="272">
        <f t="shared" si="0"/>
        <v>52</v>
      </c>
    </row>
    <row r="7" spans="1:53" s="275" customFormat="1" ht="30.75" customHeight="1" x14ac:dyDescent="0.2">
      <c r="A7" s="273">
        <v>1</v>
      </c>
      <c r="B7" s="283" t="s">
        <v>249</v>
      </c>
      <c r="C7" s="283" t="s">
        <v>249</v>
      </c>
      <c r="D7" s="283" t="s">
        <v>249</v>
      </c>
      <c r="E7" s="283" t="s">
        <v>249</v>
      </c>
      <c r="F7" s="283" t="s">
        <v>249</v>
      </c>
      <c r="G7" s="283" t="s">
        <v>249</v>
      </c>
      <c r="H7" s="283" t="s">
        <v>249</v>
      </c>
      <c r="I7" s="283" t="s">
        <v>249</v>
      </c>
      <c r="J7" s="283" t="s">
        <v>249</v>
      </c>
      <c r="K7" s="283" t="s">
        <v>249</v>
      </c>
      <c r="L7" s="283" t="s">
        <v>249</v>
      </c>
      <c r="M7" s="283" t="s">
        <v>249</v>
      </c>
      <c r="N7" s="283" t="s">
        <v>249</v>
      </c>
      <c r="O7" s="283" t="s">
        <v>249</v>
      </c>
      <c r="P7" s="283" t="s">
        <v>249</v>
      </c>
      <c r="Q7" s="283" t="s">
        <v>249</v>
      </c>
      <c r="R7" s="283" t="s">
        <v>249</v>
      </c>
      <c r="S7" s="273" t="s">
        <v>244</v>
      </c>
      <c r="T7" s="273" t="s">
        <v>244</v>
      </c>
      <c r="U7" s="283" t="s">
        <v>249</v>
      </c>
      <c r="V7" s="284" t="s">
        <v>249</v>
      </c>
      <c r="W7" s="284" t="s">
        <v>249</v>
      </c>
      <c r="X7" s="284" t="s">
        <v>249</v>
      </c>
      <c r="Y7" s="284" t="s">
        <v>249</v>
      </c>
      <c r="Z7" s="284" t="s">
        <v>249</v>
      </c>
      <c r="AA7" s="284" t="s">
        <v>249</v>
      </c>
      <c r="AB7" s="283" t="s">
        <v>249</v>
      </c>
      <c r="AC7" s="284" t="s">
        <v>249</v>
      </c>
      <c r="AD7" s="284" t="s">
        <v>249</v>
      </c>
      <c r="AE7" s="284" t="s">
        <v>249</v>
      </c>
      <c r="AF7" s="284" t="s">
        <v>249</v>
      </c>
      <c r="AG7" s="284" t="s">
        <v>249</v>
      </c>
      <c r="AH7" s="284" t="s">
        <v>249</v>
      </c>
      <c r="AI7" s="283" t="s">
        <v>249</v>
      </c>
      <c r="AJ7" s="284" t="s">
        <v>249</v>
      </c>
      <c r="AK7" s="284" t="s">
        <v>249</v>
      </c>
      <c r="AL7" s="284" t="s">
        <v>249</v>
      </c>
      <c r="AM7" s="284" t="s">
        <v>249</v>
      </c>
      <c r="AN7" s="284" t="s">
        <v>249</v>
      </c>
      <c r="AO7" s="284" t="s">
        <v>249</v>
      </c>
      <c r="AP7" s="283" t="s">
        <v>249</v>
      </c>
      <c r="AQ7" s="283" t="s">
        <v>249</v>
      </c>
      <c r="AR7" s="273" t="s">
        <v>70</v>
      </c>
      <c r="AS7" s="273" t="s">
        <v>244</v>
      </c>
      <c r="AT7" s="273" t="s">
        <v>244</v>
      </c>
      <c r="AU7" s="273" t="s">
        <v>244</v>
      </c>
      <c r="AV7" s="273" t="s">
        <v>244</v>
      </c>
      <c r="AW7" s="273" t="s">
        <v>244</v>
      </c>
      <c r="AX7" s="273" t="s">
        <v>244</v>
      </c>
      <c r="AY7" s="273" t="s">
        <v>244</v>
      </c>
      <c r="AZ7" s="273" t="s">
        <v>244</v>
      </c>
      <c r="BA7" s="273" t="s">
        <v>244</v>
      </c>
    </row>
    <row r="8" spans="1:53" s="275" customFormat="1" ht="30.75" customHeight="1" x14ac:dyDescent="0.2">
      <c r="A8" s="273">
        <v>2</v>
      </c>
      <c r="B8" s="283" t="s">
        <v>249</v>
      </c>
      <c r="C8" s="284" t="s">
        <v>249</v>
      </c>
      <c r="D8" s="284" t="s">
        <v>249</v>
      </c>
      <c r="E8" s="284" t="s">
        <v>249</v>
      </c>
      <c r="F8" s="284" t="s">
        <v>249</v>
      </c>
      <c r="G8" s="284" t="s">
        <v>249</v>
      </c>
      <c r="H8" s="284" t="s">
        <v>249</v>
      </c>
      <c r="I8" s="283" t="s">
        <v>249</v>
      </c>
      <c r="J8" s="284" t="s">
        <v>249</v>
      </c>
      <c r="K8" s="284" t="s">
        <v>249</v>
      </c>
      <c r="L8" s="284" t="s">
        <v>249</v>
      </c>
      <c r="M8" s="284" t="s">
        <v>249</v>
      </c>
      <c r="N8" s="284" t="s">
        <v>249</v>
      </c>
      <c r="O8" s="283" t="s">
        <v>249</v>
      </c>
      <c r="P8" s="283" t="s">
        <v>249</v>
      </c>
      <c r="Q8" s="283" t="s">
        <v>249</v>
      </c>
      <c r="R8" s="283" t="s">
        <v>249</v>
      </c>
      <c r="S8" s="273" t="s">
        <v>244</v>
      </c>
      <c r="T8" s="273" t="s">
        <v>244</v>
      </c>
      <c r="U8" s="283" t="s">
        <v>249</v>
      </c>
      <c r="V8" s="284" t="s">
        <v>249</v>
      </c>
      <c r="W8" s="284" t="s">
        <v>249</v>
      </c>
      <c r="X8" s="284" t="s">
        <v>249</v>
      </c>
      <c r="Y8" s="284" t="s">
        <v>249</v>
      </c>
      <c r="Z8" s="284" t="s">
        <v>249</v>
      </c>
      <c r="AA8" s="284" t="s">
        <v>249</v>
      </c>
      <c r="AB8" s="283" t="s">
        <v>249</v>
      </c>
      <c r="AC8" s="284" t="s">
        <v>249</v>
      </c>
      <c r="AD8" s="284" t="s">
        <v>249</v>
      </c>
      <c r="AE8" s="284" t="s">
        <v>249</v>
      </c>
      <c r="AF8" s="284" t="s">
        <v>249</v>
      </c>
      <c r="AG8" s="284" t="s">
        <v>249</v>
      </c>
      <c r="AH8" s="284" t="s">
        <v>249</v>
      </c>
      <c r="AI8" s="283" t="s">
        <v>249</v>
      </c>
      <c r="AJ8" s="291"/>
      <c r="AK8" s="291" t="s">
        <v>245</v>
      </c>
      <c r="AL8" s="291" t="s">
        <v>245</v>
      </c>
      <c r="AM8" s="291" t="s">
        <v>245</v>
      </c>
      <c r="AN8" s="274" t="s">
        <v>245</v>
      </c>
      <c r="AO8" s="273" t="s">
        <v>245</v>
      </c>
      <c r="AP8" s="273" t="s">
        <v>245</v>
      </c>
      <c r="AQ8" s="273" t="s">
        <v>245</v>
      </c>
      <c r="AR8" s="273" t="s">
        <v>245</v>
      </c>
      <c r="AS8" s="273" t="s">
        <v>244</v>
      </c>
      <c r="AT8" s="273" t="s">
        <v>244</v>
      </c>
      <c r="AU8" s="273" t="s">
        <v>244</v>
      </c>
      <c r="AV8" s="273" t="s">
        <v>244</v>
      </c>
      <c r="AW8" s="273" t="s">
        <v>244</v>
      </c>
      <c r="AX8" s="273" t="s">
        <v>244</v>
      </c>
      <c r="AY8" s="273" t="s">
        <v>244</v>
      </c>
      <c r="AZ8" s="273" t="s">
        <v>244</v>
      </c>
      <c r="BA8" s="273" t="s">
        <v>244</v>
      </c>
    </row>
    <row r="9" spans="1:53" s="275" customFormat="1" ht="30.75" customHeight="1" x14ac:dyDescent="0.2">
      <c r="A9" s="273">
        <v>3</v>
      </c>
      <c r="B9" s="283" t="s">
        <v>249</v>
      </c>
      <c r="C9" s="283" t="s">
        <v>249</v>
      </c>
      <c r="D9" s="283" t="s">
        <v>249</v>
      </c>
      <c r="E9" s="284" t="s">
        <v>250</v>
      </c>
      <c r="F9" s="284" t="s">
        <v>250</v>
      </c>
      <c r="G9" s="284" t="s">
        <v>250</v>
      </c>
      <c r="H9" s="283" t="s">
        <v>249</v>
      </c>
      <c r="I9" s="283" t="s">
        <v>249</v>
      </c>
      <c r="J9" s="283" t="s">
        <v>249</v>
      </c>
      <c r="K9" s="283" t="s">
        <v>249</v>
      </c>
      <c r="L9" s="283" t="s">
        <v>249</v>
      </c>
      <c r="M9" s="283" t="s">
        <v>249</v>
      </c>
      <c r="N9" s="283" t="s">
        <v>249</v>
      </c>
      <c r="O9" s="283" t="s">
        <v>249</v>
      </c>
      <c r="P9" s="283" t="s">
        <v>249</v>
      </c>
      <c r="Q9" s="283" t="s">
        <v>249</v>
      </c>
      <c r="R9" s="274" t="s">
        <v>70</v>
      </c>
      <c r="S9" s="273" t="s">
        <v>244</v>
      </c>
      <c r="T9" s="273" t="s">
        <v>244</v>
      </c>
      <c r="U9" s="283" t="s">
        <v>249</v>
      </c>
      <c r="V9" s="283" t="s">
        <v>249</v>
      </c>
      <c r="W9" s="283" t="s">
        <v>249</v>
      </c>
      <c r="X9" s="283" t="s">
        <v>249</v>
      </c>
      <c r="Y9" s="283" t="s">
        <v>249</v>
      </c>
      <c r="Z9" s="283"/>
      <c r="AA9" s="292" t="s">
        <v>70</v>
      </c>
      <c r="AB9" s="292" t="s">
        <v>245</v>
      </c>
      <c r="AC9" s="292" t="s">
        <v>245</v>
      </c>
      <c r="AD9" s="292" t="s">
        <v>245</v>
      </c>
      <c r="AE9" s="292" t="s">
        <v>245</v>
      </c>
      <c r="AF9" s="292" t="s">
        <v>245</v>
      </c>
      <c r="AG9" s="274" t="s">
        <v>245</v>
      </c>
      <c r="AH9" s="292" t="s">
        <v>245</v>
      </c>
      <c r="AI9" s="292" t="s">
        <v>245</v>
      </c>
      <c r="AJ9" s="292" t="s">
        <v>245</v>
      </c>
      <c r="AK9" s="274" t="s">
        <v>245</v>
      </c>
      <c r="AL9" s="273" t="s">
        <v>245</v>
      </c>
      <c r="AM9" s="273" t="s">
        <v>245</v>
      </c>
      <c r="AN9" s="273" t="s">
        <v>245</v>
      </c>
      <c r="AO9" s="273" t="s">
        <v>245</v>
      </c>
      <c r="AP9" s="273" t="s">
        <v>245</v>
      </c>
      <c r="AQ9" s="273" t="s">
        <v>247</v>
      </c>
      <c r="AR9" s="273" t="s">
        <v>247</v>
      </c>
      <c r="AS9" s="273"/>
      <c r="AT9" s="273"/>
      <c r="AU9" s="273"/>
      <c r="AV9" s="273"/>
      <c r="AW9" s="273"/>
      <c r="AX9" s="273"/>
      <c r="AY9" s="273"/>
      <c r="AZ9" s="273"/>
      <c r="BA9" s="273"/>
    </row>
    <row r="10" spans="1:53" x14ac:dyDescent="0.2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</row>
    <row r="11" spans="1:53" ht="14.25" x14ac:dyDescent="0.2">
      <c r="C11" s="277" t="s">
        <v>248</v>
      </c>
      <c r="D11" s="277"/>
      <c r="E11" s="277"/>
      <c r="F11" s="277"/>
      <c r="G11" s="277"/>
    </row>
    <row r="14" spans="1:53" s="279" customFormat="1" ht="18" x14ac:dyDescent="0.25">
      <c r="A14" s="278"/>
      <c r="B14" s="278"/>
      <c r="C14" s="273" t="s">
        <v>247</v>
      </c>
      <c r="D14" s="278"/>
      <c r="E14" s="335" t="s">
        <v>251</v>
      </c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278"/>
      <c r="Q14" s="278"/>
      <c r="R14" s="278"/>
      <c r="S14" s="278"/>
      <c r="T14" s="278"/>
      <c r="U14" s="278"/>
      <c r="V14" s="283" t="s">
        <v>250</v>
      </c>
      <c r="W14" s="278"/>
      <c r="X14" s="335" t="s">
        <v>252</v>
      </c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278"/>
      <c r="AR14" s="278"/>
      <c r="AS14" s="278"/>
      <c r="AT14" s="278"/>
      <c r="AU14" s="278"/>
      <c r="AV14" s="278"/>
      <c r="AW14" s="278"/>
      <c r="AX14" s="278"/>
      <c r="AY14" s="278"/>
      <c r="AZ14" s="278"/>
      <c r="BA14" s="278"/>
    </row>
    <row r="15" spans="1:53" s="279" customFormat="1" ht="18" x14ac:dyDescent="0.25">
      <c r="A15" s="278"/>
      <c r="B15" s="281"/>
      <c r="C15" s="281"/>
      <c r="D15" s="281"/>
      <c r="E15" s="281"/>
      <c r="F15" s="281"/>
      <c r="G15" s="281"/>
      <c r="H15" s="285"/>
      <c r="I15" s="278"/>
      <c r="J15" s="278"/>
      <c r="K15" s="278"/>
      <c r="L15" s="278"/>
      <c r="M15" s="278"/>
      <c r="N15" s="278"/>
      <c r="O15" s="278"/>
      <c r="P15" s="278"/>
      <c r="Q15" s="278"/>
      <c r="R15" s="278"/>
      <c r="S15" s="278"/>
      <c r="T15" s="278"/>
      <c r="U15" s="278"/>
      <c r="V15" s="278"/>
      <c r="W15" s="278"/>
      <c r="X15" s="278"/>
      <c r="Y15" s="278"/>
      <c r="Z15" s="278"/>
      <c r="AA15" s="278"/>
      <c r="AB15" s="278"/>
      <c r="AC15" s="278"/>
      <c r="AD15" s="278"/>
      <c r="AE15" s="278"/>
      <c r="AF15" s="278"/>
      <c r="AG15" s="278"/>
      <c r="AH15" s="278"/>
      <c r="AI15" s="278"/>
      <c r="AJ15" s="278"/>
      <c r="AK15" s="278"/>
      <c r="AL15" s="278"/>
      <c r="AM15" s="278"/>
      <c r="AN15" s="278"/>
      <c r="AO15" s="278"/>
      <c r="AP15" s="278"/>
      <c r="AQ15" s="278"/>
      <c r="AR15" s="278"/>
      <c r="AS15" s="278"/>
      <c r="AT15" s="278"/>
      <c r="AU15" s="278"/>
      <c r="AV15" s="278"/>
      <c r="AW15" s="278"/>
      <c r="AX15" s="278"/>
      <c r="AY15" s="278"/>
      <c r="AZ15" s="278"/>
      <c r="BA15" s="278"/>
    </row>
    <row r="16" spans="1:53" s="279" customFormat="1" ht="18" x14ac:dyDescent="0.25">
      <c r="A16" s="278"/>
      <c r="B16" s="281"/>
      <c r="C16" s="273" t="s">
        <v>245</v>
      </c>
      <c r="D16" s="281"/>
      <c r="E16" s="334" t="s">
        <v>24</v>
      </c>
      <c r="F16" s="334"/>
      <c r="G16" s="334"/>
      <c r="H16" s="334"/>
      <c r="I16" s="334"/>
      <c r="J16" s="334"/>
      <c r="K16" s="334"/>
      <c r="L16" s="334"/>
      <c r="M16" s="334"/>
      <c r="N16" s="334"/>
      <c r="O16" s="334"/>
      <c r="P16" s="278"/>
      <c r="Q16" s="278"/>
      <c r="R16" s="278"/>
      <c r="S16" s="278"/>
      <c r="T16" s="278"/>
      <c r="U16" s="278"/>
      <c r="V16" s="273" t="s">
        <v>244</v>
      </c>
      <c r="W16" s="278"/>
      <c r="X16" s="335" t="s">
        <v>64</v>
      </c>
      <c r="Y16" s="335"/>
      <c r="Z16" s="335"/>
      <c r="AA16" s="335"/>
      <c r="AB16" s="335"/>
      <c r="AC16" s="335"/>
      <c r="AD16" s="278"/>
      <c r="AE16" s="278"/>
      <c r="AF16" s="278"/>
      <c r="AG16" s="278"/>
      <c r="AH16" s="278"/>
      <c r="AI16" s="278"/>
      <c r="AJ16" s="278"/>
      <c r="AK16" s="278"/>
      <c r="AL16" s="278"/>
      <c r="AM16" s="278"/>
      <c r="AN16" s="278"/>
      <c r="AO16" s="278"/>
      <c r="AP16" s="278"/>
      <c r="AQ16" s="278"/>
      <c r="AR16" s="278"/>
      <c r="AS16" s="278"/>
      <c r="AT16" s="278"/>
      <c r="AU16" s="278"/>
      <c r="AV16" s="278"/>
      <c r="AW16" s="278"/>
      <c r="AX16" s="278"/>
      <c r="AY16" s="278"/>
      <c r="AZ16" s="278"/>
      <c r="BA16" s="278"/>
    </row>
    <row r="17" spans="1:56" s="279" customFormat="1" ht="18" x14ac:dyDescent="0.25">
      <c r="A17" s="278"/>
      <c r="B17" s="286"/>
      <c r="C17" s="281"/>
      <c r="D17" s="281"/>
      <c r="E17" s="281"/>
      <c r="F17" s="281"/>
      <c r="G17" s="281"/>
      <c r="H17" s="281"/>
      <c r="I17" s="278"/>
      <c r="J17" s="278"/>
      <c r="K17" s="278"/>
      <c r="L17" s="278"/>
      <c r="M17" s="278"/>
      <c r="N17" s="278"/>
      <c r="O17" s="278"/>
      <c r="P17" s="278"/>
      <c r="Q17" s="278"/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  <c r="AK17" s="278"/>
      <c r="AL17" s="278"/>
      <c r="AM17" s="278"/>
      <c r="AN17" s="278"/>
      <c r="AO17" s="278"/>
      <c r="AP17" s="278"/>
      <c r="AQ17" s="278"/>
      <c r="AR17" s="278"/>
      <c r="AS17" s="278"/>
      <c r="AT17" s="278"/>
      <c r="AU17" s="278"/>
      <c r="AV17" s="278"/>
      <c r="AW17" s="278"/>
      <c r="AX17" s="278"/>
      <c r="AY17" s="278"/>
      <c r="AZ17" s="278"/>
      <c r="BA17" s="278"/>
    </row>
    <row r="18" spans="1:56" s="279" customFormat="1" ht="18" x14ac:dyDescent="0.25">
      <c r="A18" s="278"/>
      <c r="B18" s="286"/>
      <c r="C18" s="273" t="s">
        <v>70</v>
      </c>
      <c r="D18" s="281"/>
      <c r="E18" s="334" t="s">
        <v>63</v>
      </c>
      <c r="F18" s="334"/>
      <c r="G18" s="334"/>
      <c r="H18" s="334"/>
      <c r="I18" s="334"/>
      <c r="J18" s="334"/>
      <c r="K18" s="334"/>
      <c r="L18" s="334"/>
      <c r="M18" s="334"/>
      <c r="N18" s="334"/>
      <c r="O18" s="278"/>
      <c r="P18" s="278"/>
      <c r="Q18" s="278"/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78"/>
      <c r="AE18" s="278"/>
      <c r="AF18" s="278"/>
      <c r="AG18" s="278"/>
      <c r="AH18" s="278"/>
      <c r="AI18" s="278"/>
      <c r="AJ18" s="278"/>
      <c r="AK18" s="278"/>
      <c r="AL18" s="278"/>
      <c r="AM18" s="278"/>
      <c r="AN18" s="278"/>
      <c r="AO18" s="278"/>
      <c r="AP18" s="278"/>
      <c r="AQ18" s="278"/>
      <c r="AR18" s="278"/>
      <c r="AS18" s="278"/>
      <c r="AT18" s="278"/>
      <c r="AU18" s="278"/>
      <c r="AV18" s="278"/>
      <c r="AW18" s="278"/>
      <c r="AX18" s="278"/>
      <c r="AY18" s="278"/>
      <c r="AZ18" s="278"/>
      <c r="BA18" s="278"/>
    </row>
    <row r="21" spans="1:56" s="282" customFormat="1" ht="18" x14ac:dyDescent="0.25">
      <c r="A21" s="280"/>
      <c r="B21" s="280"/>
      <c r="C21" s="281"/>
      <c r="E21" s="280"/>
      <c r="F21" s="280"/>
      <c r="G21" s="280"/>
      <c r="H21" s="280"/>
      <c r="I21" s="280"/>
      <c r="J21" s="280"/>
      <c r="K21" s="273"/>
      <c r="L21" s="280"/>
      <c r="M21" s="280"/>
      <c r="N21" s="280"/>
      <c r="O21" s="280"/>
      <c r="P21" s="280"/>
      <c r="Q21" s="280"/>
      <c r="R21" s="280"/>
      <c r="T21" s="280"/>
      <c r="U21" s="280"/>
      <c r="V21" s="280"/>
      <c r="W21" s="280"/>
      <c r="X21" s="280"/>
      <c r="Y21" s="280"/>
      <c r="Z21" s="280"/>
      <c r="AA21" s="273" t="s">
        <v>246</v>
      </c>
      <c r="AB21" s="280"/>
      <c r="AC21" s="280"/>
      <c r="AD21" s="280"/>
      <c r="AE21" s="280"/>
      <c r="AF21" s="280"/>
      <c r="AG21" s="280"/>
      <c r="AH21" s="280"/>
      <c r="AJ21" s="280"/>
      <c r="AK21" s="280"/>
      <c r="AL21" s="280"/>
      <c r="AM21" s="280"/>
      <c r="AN21" s="280"/>
      <c r="AO21" s="280"/>
      <c r="AP21" s="280"/>
      <c r="AR21" s="280"/>
      <c r="AS21" s="280"/>
      <c r="AT21" s="280"/>
      <c r="AU21" s="280"/>
      <c r="AV21" s="280"/>
      <c r="AW21" s="280"/>
      <c r="AX21" s="280"/>
      <c r="AZ21" s="280"/>
      <c r="BA21" s="280"/>
    </row>
    <row r="23" spans="1:56" x14ac:dyDescent="0.2">
      <c r="BD23" s="270"/>
    </row>
    <row r="30" spans="1:56" s="270" customFormat="1" x14ac:dyDescent="0.2">
      <c r="A30" s="276"/>
      <c r="B30" s="276"/>
      <c r="C30" s="276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  <c r="Y30" s="276"/>
      <c r="Z30" s="276"/>
      <c r="AA30" s="276"/>
      <c r="AB30" s="276"/>
      <c r="AC30" s="276"/>
      <c r="AD30" s="276"/>
      <c r="AE30" s="276"/>
      <c r="AF30" s="276"/>
      <c r="AG30" s="276"/>
      <c r="AH30" s="276"/>
      <c r="AI30" s="276"/>
      <c r="AJ30" s="276"/>
      <c r="AK30" s="276"/>
      <c r="AL30" s="276"/>
      <c r="AM30" s="276"/>
      <c r="AN30" s="276"/>
      <c r="AO30" s="276"/>
      <c r="AP30" s="276"/>
      <c r="AQ30" s="276"/>
      <c r="AR30" s="276"/>
      <c r="AS30" s="276"/>
      <c r="AT30" s="276"/>
      <c r="AU30" s="276"/>
      <c r="AV30" s="276"/>
      <c r="AW30" s="276"/>
      <c r="AX30" s="276"/>
      <c r="AY30" s="276"/>
      <c r="AZ30" s="276"/>
      <c r="BA30" s="276"/>
    </row>
    <row r="31" spans="1:56" s="270" customFormat="1" x14ac:dyDescent="0.2">
      <c r="A31" s="276"/>
      <c r="B31" s="276"/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76"/>
      <c r="AB31" s="276"/>
      <c r="AC31" s="276"/>
      <c r="AD31" s="276"/>
      <c r="AE31" s="276"/>
      <c r="AF31" s="276"/>
      <c r="AG31" s="276"/>
      <c r="AH31" s="276"/>
      <c r="AI31" s="276"/>
      <c r="AJ31" s="276"/>
      <c r="AK31" s="276"/>
      <c r="AL31" s="276"/>
      <c r="AM31" s="276"/>
      <c r="AN31" s="276"/>
      <c r="AO31" s="276"/>
      <c r="AP31" s="276"/>
      <c r="AQ31" s="276"/>
      <c r="AR31" s="276"/>
      <c r="AS31" s="276"/>
      <c r="AT31" s="276"/>
      <c r="AU31" s="276"/>
      <c r="AV31" s="276"/>
      <c r="AW31" s="276"/>
      <c r="AX31" s="276"/>
      <c r="AY31" s="276"/>
      <c r="AZ31" s="276"/>
      <c r="BA31" s="276"/>
    </row>
    <row r="32" spans="1:56" s="270" customFormat="1" x14ac:dyDescent="0.2">
      <c r="A32" s="276"/>
      <c r="B32" s="276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</row>
    <row r="33" spans="1:53" s="270" customFormat="1" x14ac:dyDescent="0.2">
      <c r="A33" s="276"/>
      <c r="B33" s="276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  <c r="AA33" s="276"/>
      <c r="AB33" s="276"/>
      <c r="AC33" s="276"/>
      <c r="AD33" s="276"/>
      <c r="AE33" s="276"/>
      <c r="AF33" s="276"/>
      <c r="AG33" s="276"/>
      <c r="AH33" s="276"/>
      <c r="AI33" s="276"/>
      <c r="AJ33" s="276"/>
      <c r="AK33" s="276"/>
      <c r="AL33" s="276"/>
      <c r="AM33" s="276"/>
      <c r="AN33" s="276"/>
      <c r="AO33" s="276"/>
      <c r="AP33" s="276"/>
      <c r="AQ33" s="276"/>
      <c r="AR33" s="276"/>
      <c r="AS33" s="276"/>
      <c r="AT33" s="276"/>
      <c r="AU33" s="276"/>
      <c r="AV33" s="276"/>
      <c r="AW33" s="276"/>
      <c r="AX33" s="276"/>
      <c r="AY33" s="276"/>
      <c r="AZ33" s="276"/>
      <c r="BA33" s="276"/>
    </row>
    <row r="34" spans="1:53" s="270" customFormat="1" x14ac:dyDescent="0.2">
      <c r="A34" s="276"/>
      <c r="B34" s="276"/>
      <c r="C34" s="276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N34" s="276"/>
      <c r="O34" s="276"/>
      <c r="P34" s="276"/>
      <c r="Q34" s="276"/>
      <c r="R34" s="276"/>
      <c r="S34" s="276"/>
      <c r="T34" s="276"/>
      <c r="U34" s="276"/>
      <c r="V34" s="276"/>
      <c r="W34" s="276"/>
      <c r="X34" s="276"/>
      <c r="Y34" s="276"/>
      <c r="Z34" s="276"/>
      <c r="AA34" s="276"/>
      <c r="AB34" s="276"/>
      <c r="AC34" s="276"/>
      <c r="AD34" s="276"/>
      <c r="AE34" s="276"/>
      <c r="AF34" s="276"/>
      <c r="AG34" s="276"/>
      <c r="AH34" s="276"/>
      <c r="AI34" s="276"/>
      <c r="AJ34" s="276"/>
      <c r="AK34" s="276"/>
      <c r="AL34" s="276"/>
      <c r="AM34" s="276"/>
      <c r="AN34" s="276"/>
      <c r="AO34" s="276"/>
      <c r="AP34" s="276"/>
      <c r="AQ34" s="276"/>
      <c r="AR34" s="276"/>
      <c r="AS34" s="276"/>
      <c r="AT34" s="276"/>
      <c r="AU34" s="276"/>
      <c r="AV34" s="276"/>
      <c r="AW34" s="276"/>
      <c r="AX34" s="276"/>
      <c r="AY34" s="276"/>
      <c r="AZ34" s="276"/>
      <c r="BA34" s="276"/>
    </row>
    <row r="35" spans="1:53" s="270" customFormat="1" x14ac:dyDescent="0.2">
      <c r="A35" s="276"/>
      <c r="B35" s="276"/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  <c r="Y35" s="276"/>
      <c r="Z35" s="276"/>
      <c r="AA35" s="276"/>
      <c r="AB35" s="276"/>
      <c r="AC35" s="276"/>
      <c r="AD35" s="276"/>
      <c r="AE35" s="276"/>
      <c r="AF35" s="276"/>
      <c r="AG35" s="276"/>
      <c r="AH35" s="276"/>
      <c r="AI35" s="276"/>
      <c r="AJ35" s="276"/>
      <c r="AK35" s="276"/>
      <c r="AL35" s="276"/>
      <c r="AM35" s="276"/>
      <c r="AN35" s="276"/>
      <c r="AO35" s="276"/>
      <c r="AP35" s="276"/>
      <c r="AQ35" s="276"/>
      <c r="AR35" s="276"/>
      <c r="AS35" s="276"/>
      <c r="AT35" s="276"/>
      <c r="AU35" s="276"/>
      <c r="AV35" s="276"/>
      <c r="AW35" s="276"/>
      <c r="AX35" s="276"/>
      <c r="AY35" s="276"/>
      <c r="AZ35" s="276"/>
      <c r="BA35" s="276"/>
    </row>
    <row r="36" spans="1:53" s="270" customFormat="1" x14ac:dyDescent="0.2">
      <c r="A36" s="276"/>
      <c r="B36" s="276"/>
      <c r="C36" s="276"/>
      <c r="D36" s="276"/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  <c r="Q36" s="276"/>
      <c r="R36" s="276"/>
      <c r="S36" s="276"/>
      <c r="T36" s="276"/>
      <c r="U36" s="276"/>
      <c r="V36" s="276"/>
      <c r="W36" s="276"/>
      <c r="X36" s="276"/>
      <c r="Y36" s="276"/>
      <c r="Z36" s="276"/>
      <c r="AA36" s="276"/>
      <c r="AB36" s="276"/>
      <c r="AC36" s="276"/>
      <c r="AD36" s="276"/>
      <c r="AE36" s="276"/>
      <c r="AF36" s="276"/>
      <c r="AG36" s="276"/>
      <c r="AH36" s="276"/>
      <c r="AI36" s="276"/>
      <c r="AJ36" s="276"/>
      <c r="AK36" s="276"/>
      <c r="AL36" s="276"/>
      <c r="AM36" s="276"/>
      <c r="AN36" s="276"/>
      <c r="AO36" s="276"/>
      <c r="AP36" s="276"/>
      <c r="AQ36" s="276"/>
      <c r="AR36" s="276"/>
      <c r="AS36" s="276"/>
      <c r="AT36" s="276"/>
      <c r="AU36" s="276"/>
      <c r="AV36" s="276"/>
      <c r="AW36" s="276"/>
      <c r="AX36" s="276"/>
      <c r="AY36" s="276"/>
      <c r="AZ36" s="276"/>
      <c r="BA36" s="276"/>
    </row>
    <row r="37" spans="1:53" s="270" customFormat="1" x14ac:dyDescent="0.2">
      <c r="A37" s="276"/>
      <c r="B37" s="276"/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  <c r="AE37" s="276"/>
      <c r="AF37" s="276"/>
      <c r="AG37" s="276"/>
      <c r="AH37" s="276"/>
      <c r="AI37" s="276"/>
      <c r="AJ37" s="276"/>
      <c r="AK37" s="276"/>
      <c r="AL37" s="276"/>
      <c r="AM37" s="276"/>
      <c r="AN37" s="276"/>
      <c r="AO37" s="276"/>
      <c r="AP37" s="276"/>
      <c r="AQ37" s="276"/>
      <c r="AR37" s="276"/>
      <c r="AS37" s="276"/>
      <c r="AT37" s="276"/>
      <c r="AU37" s="276"/>
      <c r="AV37" s="276"/>
      <c r="AW37" s="276"/>
      <c r="AX37" s="276"/>
      <c r="AY37" s="276"/>
      <c r="AZ37" s="276"/>
      <c r="BA37" s="276"/>
    </row>
    <row r="38" spans="1:53" s="270" customFormat="1" x14ac:dyDescent="0.2">
      <c r="A38" s="276"/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6"/>
      <c r="Y38" s="276"/>
      <c r="Z38" s="276"/>
      <c r="AA38" s="276"/>
      <c r="AB38" s="276"/>
      <c r="AC38" s="276"/>
      <c r="AD38" s="276"/>
      <c r="AE38" s="276"/>
      <c r="AF38" s="276"/>
      <c r="AG38" s="276"/>
      <c r="AH38" s="276"/>
      <c r="AI38" s="276"/>
      <c r="AJ38" s="276"/>
      <c r="AK38" s="276"/>
      <c r="AL38" s="276"/>
      <c r="AM38" s="276"/>
      <c r="AN38" s="276"/>
      <c r="AO38" s="276"/>
      <c r="AP38" s="276"/>
      <c r="AQ38" s="276"/>
      <c r="AR38" s="276"/>
      <c r="AS38" s="276"/>
      <c r="AT38" s="276"/>
      <c r="AU38" s="276"/>
      <c r="AV38" s="276"/>
      <c r="AW38" s="276"/>
      <c r="AX38" s="276"/>
      <c r="AY38" s="276"/>
      <c r="AZ38" s="276"/>
      <c r="BA38" s="276"/>
    </row>
    <row r="39" spans="1:53" s="270" customFormat="1" x14ac:dyDescent="0.2">
      <c r="A39" s="276"/>
      <c r="B39" s="276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  <c r="AA39" s="276"/>
      <c r="AB39" s="276"/>
      <c r="AC39" s="276"/>
      <c r="AD39" s="276"/>
      <c r="AE39" s="276"/>
      <c r="AF39" s="276"/>
      <c r="AG39" s="276"/>
      <c r="AH39" s="276"/>
      <c r="AI39" s="276"/>
      <c r="AJ39" s="276"/>
      <c r="AK39" s="276"/>
      <c r="AL39" s="276"/>
      <c r="AM39" s="276"/>
      <c r="AN39" s="276"/>
      <c r="AO39" s="276"/>
      <c r="AP39" s="276"/>
      <c r="AQ39" s="276"/>
      <c r="AR39" s="276"/>
      <c r="AS39" s="276"/>
      <c r="AT39" s="276"/>
      <c r="AU39" s="276"/>
      <c r="AV39" s="276"/>
      <c r="AW39" s="276"/>
      <c r="AX39" s="276"/>
      <c r="AY39" s="276"/>
      <c r="AZ39" s="276"/>
      <c r="BA39" s="276"/>
    </row>
    <row r="40" spans="1:53" s="270" customFormat="1" x14ac:dyDescent="0.2">
      <c r="A40" s="276"/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  <c r="Z40" s="276"/>
      <c r="AA40" s="276"/>
      <c r="AB40" s="276"/>
      <c r="AC40" s="276"/>
      <c r="AD40" s="276"/>
      <c r="AE40" s="276"/>
      <c r="AF40" s="276"/>
      <c r="AG40" s="276"/>
      <c r="AH40" s="276"/>
      <c r="AI40" s="276"/>
      <c r="AJ40" s="276"/>
      <c r="AK40" s="276"/>
      <c r="AL40" s="276"/>
      <c r="AM40" s="276"/>
      <c r="AN40" s="276"/>
      <c r="AO40" s="276"/>
      <c r="AP40" s="276"/>
      <c r="AQ40" s="276"/>
      <c r="AR40" s="276"/>
      <c r="AS40" s="276"/>
      <c r="AT40" s="276"/>
      <c r="AU40" s="276"/>
      <c r="AV40" s="276"/>
      <c r="AW40" s="276"/>
      <c r="AX40" s="276"/>
      <c r="AY40" s="276"/>
      <c r="AZ40" s="276"/>
      <c r="BA40" s="276"/>
    </row>
    <row r="41" spans="1:53" s="270" customFormat="1" x14ac:dyDescent="0.2">
      <c r="A41" s="276"/>
      <c r="B41" s="276"/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6"/>
      <c r="AB41" s="276"/>
      <c r="AC41" s="276"/>
      <c r="AD41" s="276"/>
      <c r="AE41" s="276"/>
      <c r="AF41" s="276"/>
      <c r="AG41" s="276"/>
      <c r="AH41" s="276"/>
      <c r="AI41" s="276"/>
      <c r="AJ41" s="276"/>
      <c r="AK41" s="276"/>
      <c r="AL41" s="276"/>
      <c r="AM41" s="276"/>
      <c r="AN41" s="276"/>
      <c r="AO41" s="276"/>
      <c r="AP41" s="276"/>
      <c r="AQ41" s="276"/>
      <c r="AR41" s="276"/>
      <c r="AS41" s="276"/>
      <c r="AT41" s="276"/>
      <c r="AU41" s="276"/>
      <c r="AV41" s="276"/>
      <c r="AW41" s="276"/>
      <c r="AX41" s="276"/>
      <c r="AY41" s="276"/>
      <c r="AZ41" s="276"/>
      <c r="BA41" s="276"/>
    </row>
    <row r="42" spans="1:53" s="270" customFormat="1" x14ac:dyDescent="0.2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  <c r="AR42" s="276"/>
      <c r="AS42" s="276"/>
      <c r="AT42" s="276"/>
      <c r="AU42" s="276"/>
      <c r="AV42" s="276"/>
      <c r="AW42" s="276"/>
      <c r="AX42" s="276"/>
      <c r="AY42" s="276"/>
      <c r="AZ42" s="276"/>
      <c r="BA42" s="276"/>
    </row>
    <row r="43" spans="1:53" s="270" customFormat="1" x14ac:dyDescent="0.2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  <c r="AR43" s="276"/>
      <c r="AS43" s="276"/>
      <c r="AT43" s="276"/>
      <c r="AU43" s="276"/>
      <c r="AV43" s="276"/>
      <c r="AW43" s="276"/>
      <c r="AX43" s="276"/>
      <c r="AY43" s="276"/>
      <c r="AZ43" s="276"/>
      <c r="BA43" s="276"/>
    </row>
    <row r="44" spans="1:53" s="270" customFormat="1" x14ac:dyDescent="0.2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  <c r="AR44" s="276"/>
      <c r="AS44" s="276"/>
      <c r="AT44" s="276"/>
      <c r="AU44" s="276"/>
      <c r="AV44" s="276"/>
      <c r="AW44" s="276"/>
      <c r="AX44" s="276"/>
      <c r="AY44" s="276"/>
      <c r="AZ44" s="276"/>
      <c r="BA44" s="276"/>
    </row>
    <row r="45" spans="1:53" s="270" customFormat="1" x14ac:dyDescent="0.2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  <c r="AR45" s="276"/>
      <c r="AS45" s="276"/>
      <c r="AT45" s="276"/>
      <c r="AU45" s="276"/>
      <c r="AV45" s="276"/>
      <c r="AW45" s="276"/>
      <c r="AX45" s="276"/>
      <c r="AY45" s="276"/>
      <c r="AZ45" s="276"/>
      <c r="BA45" s="276"/>
    </row>
    <row r="46" spans="1:53" s="270" customFormat="1" x14ac:dyDescent="0.2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  <c r="AR46" s="276"/>
      <c r="AS46" s="276"/>
      <c r="AT46" s="276"/>
      <c r="AU46" s="276"/>
      <c r="AV46" s="276"/>
      <c r="AW46" s="276"/>
      <c r="AX46" s="276"/>
      <c r="AY46" s="276"/>
      <c r="AZ46" s="276"/>
      <c r="BA46" s="276"/>
    </row>
    <row r="47" spans="1:53" s="270" customFormat="1" x14ac:dyDescent="0.2">
      <c r="A47" s="276"/>
      <c r="B47" s="276"/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6"/>
      <c r="AB47" s="276"/>
      <c r="AC47" s="276"/>
      <c r="AD47" s="276"/>
      <c r="AE47" s="276"/>
      <c r="AF47" s="276"/>
      <c r="AG47" s="276"/>
      <c r="AH47" s="276"/>
      <c r="AI47" s="276"/>
      <c r="AJ47" s="276"/>
      <c r="AK47" s="276"/>
      <c r="AL47" s="276"/>
      <c r="AM47" s="276"/>
      <c r="AN47" s="276"/>
      <c r="AO47" s="276"/>
      <c r="AP47" s="276"/>
      <c r="AQ47" s="276"/>
      <c r="AR47" s="276"/>
      <c r="AS47" s="276"/>
      <c r="AT47" s="276"/>
      <c r="AU47" s="276"/>
      <c r="AV47" s="276"/>
      <c r="AW47" s="276"/>
      <c r="AX47" s="276"/>
      <c r="AY47" s="276"/>
      <c r="AZ47" s="276"/>
      <c r="BA47" s="276"/>
    </row>
    <row r="48" spans="1:53" s="270" customFormat="1" x14ac:dyDescent="0.2">
      <c r="A48" s="276"/>
      <c r="B48" s="276"/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  <c r="AA48" s="276"/>
      <c r="AB48" s="276"/>
      <c r="AC48" s="276"/>
      <c r="AD48" s="276"/>
      <c r="AE48" s="276"/>
      <c r="AF48" s="276"/>
      <c r="AG48" s="276"/>
      <c r="AH48" s="276"/>
      <c r="AI48" s="276"/>
      <c r="AJ48" s="276"/>
      <c r="AK48" s="276"/>
      <c r="AL48" s="276"/>
      <c r="AM48" s="276"/>
      <c r="AN48" s="276"/>
      <c r="AO48" s="276"/>
      <c r="AP48" s="276"/>
      <c r="AQ48" s="276"/>
      <c r="AR48" s="276"/>
      <c r="AS48" s="276"/>
      <c r="AT48" s="276"/>
      <c r="AU48" s="276"/>
      <c r="AV48" s="276"/>
      <c r="AW48" s="276"/>
      <c r="AX48" s="276"/>
      <c r="AY48" s="276"/>
      <c r="AZ48" s="276"/>
      <c r="BA48" s="276"/>
    </row>
    <row r="49" spans="1:53" s="270" customFormat="1" x14ac:dyDescent="0.2">
      <c r="A49" s="276"/>
      <c r="B49" s="276"/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  <c r="AB49" s="276"/>
      <c r="AC49" s="276"/>
      <c r="AD49" s="276"/>
      <c r="AE49" s="276"/>
      <c r="AF49" s="276"/>
      <c r="AG49" s="276"/>
      <c r="AH49" s="276"/>
      <c r="AI49" s="276"/>
      <c r="AJ49" s="276"/>
      <c r="AK49" s="276"/>
      <c r="AL49" s="276"/>
      <c r="AM49" s="276"/>
      <c r="AN49" s="276"/>
      <c r="AO49" s="276"/>
      <c r="AP49" s="276"/>
      <c r="AQ49" s="276"/>
      <c r="AR49" s="276"/>
      <c r="AS49" s="276"/>
      <c r="AT49" s="276"/>
      <c r="AU49" s="276"/>
      <c r="AV49" s="276"/>
      <c r="AW49" s="276"/>
      <c r="AX49" s="276"/>
      <c r="AY49" s="276"/>
      <c r="AZ49" s="276"/>
      <c r="BA49" s="276"/>
    </row>
    <row r="50" spans="1:53" s="270" customFormat="1" x14ac:dyDescent="0.2">
      <c r="A50" s="276"/>
      <c r="B50" s="276"/>
      <c r="C50" s="276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76"/>
      <c r="AB50" s="276"/>
      <c r="AC50" s="276"/>
      <c r="AD50" s="276"/>
      <c r="AE50" s="276"/>
      <c r="AF50" s="276"/>
      <c r="AG50" s="276"/>
      <c r="AH50" s="276"/>
      <c r="AI50" s="276"/>
      <c r="AJ50" s="276"/>
      <c r="AK50" s="276"/>
      <c r="AL50" s="276"/>
      <c r="AM50" s="276"/>
      <c r="AN50" s="276"/>
      <c r="AO50" s="276"/>
      <c r="AP50" s="276"/>
      <c r="AQ50" s="276"/>
      <c r="AR50" s="276"/>
      <c r="AS50" s="276"/>
      <c r="AT50" s="276"/>
      <c r="AU50" s="276"/>
      <c r="AV50" s="276"/>
      <c r="AW50" s="276"/>
      <c r="AX50" s="276"/>
      <c r="AY50" s="276"/>
      <c r="AZ50" s="276"/>
      <c r="BA50" s="276"/>
    </row>
    <row r="51" spans="1:53" s="270" customFormat="1" x14ac:dyDescent="0.2">
      <c r="A51" s="276"/>
      <c r="B51" s="276"/>
      <c r="C51" s="276"/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  <c r="AE51" s="276"/>
      <c r="AF51" s="276"/>
      <c r="AG51" s="276"/>
      <c r="AH51" s="276"/>
      <c r="AI51" s="276"/>
      <c r="AJ51" s="276"/>
      <c r="AK51" s="276"/>
      <c r="AL51" s="276"/>
      <c r="AM51" s="276"/>
      <c r="AN51" s="276"/>
      <c r="AO51" s="276"/>
      <c r="AP51" s="276"/>
      <c r="AQ51" s="276"/>
      <c r="AR51" s="276"/>
      <c r="AS51" s="276"/>
      <c r="AT51" s="276"/>
      <c r="AU51" s="276"/>
      <c r="AV51" s="276"/>
      <c r="AW51" s="276"/>
      <c r="AX51" s="276"/>
      <c r="AY51" s="276"/>
      <c r="AZ51" s="276"/>
      <c r="BA51" s="276"/>
    </row>
    <row r="52" spans="1:53" s="270" customFormat="1" x14ac:dyDescent="0.2">
      <c r="A52" s="276"/>
      <c r="B52" s="276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</row>
    <row r="53" spans="1:53" s="270" customFormat="1" x14ac:dyDescent="0.2">
      <c r="A53" s="276"/>
      <c r="B53" s="276"/>
      <c r="C53" s="276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6"/>
      <c r="AC53" s="276"/>
      <c r="AD53" s="276"/>
      <c r="AE53" s="276"/>
      <c r="AF53" s="276"/>
      <c r="AG53" s="276"/>
      <c r="AH53" s="276"/>
      <c r="AI53" s="276"/>
      <c r="AJ53" s="276"/>
      <c r="AK53" s="276"/>
      <c r="AL53" s="276"/>
      <c r="AM53" s="276"/>
      <c r="AN53" s="276"/>
      <c r="AO53" s="276"/>
      <c r="AP53" s="276"/>
      <c r="AQ53" s="276"/>
      <c r="AR53" s="276"/>
      <c r="AS53" s="276"/>
      <c r="AT53" s="276"/>
      <c r="AU53" s="276"/>
      <c r="AV53" s="276"/>
      <c r="AW53" s="276"/>
      <c r="AX53" s="276"/>
      <c r="AY53" s="276"/>
      <c r="AZ53" s="276"/>
      <c r="BA53" s="276"/>
    </row>
    <row r="54" spans="1:53" s="270" customFormat="1" x14ac:dyDescent="0.2">
      <c r="A54" s="276"/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  <c r="AB54" s="276"/>
      <c r="AC54" s="276"/>
      <c r="AD54" s="276"/>
      <c r="AE54" s="276"/>
      <c r="AF54" s="276"/>
      <c r="AG54" s="276"/>
      <c r="AH54" s="276"/>
      <c r="AI54" s="276"/>
      <c r="AJ54" s="276"/>
      <c r="AK54" s="276"/>
      <c r="AL54" s="276"/>
      <c r="AM54" s="276"/>
      <c r="AN54" s="276"/>
      <c r="AO54" s="276"/>
      <c r="AP54" s="276"/>
      <c r="AQ54" s="276"/>
      <c r="AR54" s="276"/>
      <c r="AS54" s="276"/>
      <c r="AT54" s="276"/>
      <c r="AU54" s="276"/>
      <c r="AV54" s="276"/>
      <c r="AW54" s="276"/>
      <c r="AX54" s="276"/>
      <c r="AY54" s="276"/>
      <c r="AZ54" s="276"/>
      <c r="BA54" s="276"/>
    </row>
    <row r="55" spans="1:53" s="270" customFormat="1" x14ac:dyDescent="0.2">
      <c r="A55" s="276"/>
      <c r="B55" s="276"/>
      <c r="C55" s="276"/>
      <c r="D55" s="276"/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  <c r="AB55" s="276"/>
      <c r="AC55" s="276"/>
      <c r="AD55" s="276"/>
      <c r="AE55" s="276"/>
      <c r="AF55" s="276"/>
      <c r="AG55" s="276"/>
      <c r="AH55" s="276"/>
      <c r="AI55" s="276"/>
      <c r="AJ55" s="276"/>
      <c r="AK55" s="276"/>
      <c r="AL55" s="276"/>
      <c r="AM55" s="276"/>
      <c r="AN55" s="276"/>
      <c r="AO55" s="276"/>
      <c r="AP55" s="276"/>
      <c r="AQ55" s="276"/>
      <c r="AR55" s="276"/>
      <c r="AS55" s="276"/>
      <c r="AT55" s="276"/>
      <c r="AU55" s="276"/>
      <c r="AV55" s="276"/>
      <c r="AW55" s="276"/>
      <c r="AX55" s="276"/>
      <c r="AY55" s="276"/>
      <c r="AZ55" s="276"/>
      <c r="BA55" s="276"/>
    </row>
    <row r="56" spans="1:53" s="270" customFormat="1" x14ac:dyDescent="0.2">
      <c r="A56" s="276"/>
      <c r="B56" s="276"/>
      <c r="C56" s="276"/>
      <c r="D56" s="276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  <c r="AB56" s="276"/>
      <c r="AC56" s="276"/>
      <c r="AD56" s="276"/>
      <c r="AE56" s="276"/>
      <c r="AF56" s="276"/>
      <c r="AG56" s="276"/>
      <c r="AH56" s="276"/>
      <c r="AI56" s="276"/>
      <c r="AJ56" s="276"/>
      <c r="AK56" s="276"/>
      <c r="AL56" s="276"/>
      <c r="AM56" s="276"/>
      <c r="AN56" s="276"/>
      <c r="AO56" s="276"/>
      <c r="AP56" s="276"/>
      <c r="AQ56" s="276"/>
      <c r="AR56" s="276"/>
      <c r="AS56" s="276"/>
      <c r="AT56" s="276"/>
      <c r="AU56" s="276"/>
      <c r="AV56" s="276"/>
      <c r="AW56" s="276"/>
      <c r="AX56" s="276"/>
      <c r="AY56" s="276"/>
      <c r="AZ56" s="276"/>
      <c r="BA56" s="276"/>
    </row>
  </sheetData>
  <mergeCells count="21">
    <mergeCell ref="N2:O2"/>
    <mergeCell ref="A4:A5"/>
    <mergeCell ref="B4:E4"/>
    <mergeCell ref="F4:F5"/>
    <mergeCell ref="G4:J4"/>
    <mergeCell ref="K4:N4"/>
    <mergeCell ref="O4:R4"/>
    <mergeCell ref="AO4:AR4"/>
    <mergeCell ref="AS4:AW4"/>
    <mergeCell ref="AX4:BA4"/>
    <mergeCell ref="S4:S5"/>
    <mergeCell ref="T4:W4"/>
    <mergeCell ref="X4:AA4"/>
    <mergeCell ref="AB4:AE4"/>
    <mergeCell ref="AF4:AJ4"/>
    <mergeCell ref="AK4:AN4"/>
    <mergeCell ref="E18:N18"/>
    <mergeCell ref="E14:O14"/>
    <mergeCell ref="X14:AP14"/>
    <mergeCell ref="X16:AC16"/>
    <mergeCell ref="E16:O16"/>
  </mergeCells>
  <printOptions gridLines="1"/>
  <pageMargins left="0.39370078740157483" right="0.39370078740157483" top="0.55118110236220474" bottom="0.55118110236220474" header="0.51181102362204722" footer="0.51181102362204722"/>
  <pageSetup paperSize="9" scale="63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титул</vt:lpstr>
      <vt:lpstr>вариативка</vt:lpstr>
      <vt:lpstr>свод</vt:lpstr>
      <vt:lpstr>план</vt:lpstr>
      <vt:lpstr>кабинеты</vt:lpstr>
      <vt:lpstr>График УП</vt:lpstr>
      <vt:lpstr>вариативка!Область_печати</vt:lpstr>
      <vt:lpstr>'График УП'!Область_печати</vt:lpstr>
      <vt:lpstr>план!Область_печати</vt:lpstr>
      <vt:lpstr>свод!Область_печати</vt:lpstr>
    </vt:vector>
  </TitlesOfParts>
  <Company>Melkosoft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FuckYouBill</dc:creator>
  <cp:lastModifiedBy>Пользователь Windows</cp:lastModifiedBy>
  <cp:lastPrinted>2016-11-09T14:14:41Z</cp:lastPrinted>
  <dcterms:created xsi:type="dcterms:W3CDTF">2013-04-30T17:20:05Z</dcterms:created>
  <dcterms:modified xsi:type="dcterms:W3CDTF">2018-03-29T12:38:25Z</dcterms:modified>
</cp:coreProperties>
</file>